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azumi\Downloads\"/>
    </mc:Choice>
  </mc:AlternateContent>
  <bookViews>
    <workbookView xWindow="0" yWindow="0" windowWidth="20520" windowHeight="9518" xr2:uid="{00000000-000D-0000-FFFF-FFFF00000000}"/>
  </bookViews>
  <sheets>
    <sheet name="国際発送比較" sheetId="1" r:id="rId1"/>
    <sheet name="日本郵便料金表" sheetId="2" r:id="rId2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"02/09/2016 22:02:52"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O17" i="2" l="1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D29" i="1"/>
  <c r="D28" i="1"/>
  <c r="D34" i="1"/>
  <c r="D89" i="1" l="1"/>
  <c r="D80" i="1"/>
  <c r="D71" i="1"/>
  <c r="D62" i="1"/>
  <c r="D53" i="1"/>
  <c r="D44" i="1"/>
  <c r="D23" i="1"/>
  <c r="N7" i="2"/>
  <c r="N8" i="2" s="1"/>
  <c r="N9" i="2" l="1"/>
  <c r="N10" i="2" s="1"/>
  <c r="N11" i="2" s="1"/>
  <c r="N12" i="2" s="1"/>
  <c r="N13" i="2" s="1"/>
  <c r="N14" i="2" s="1"/>
  <c r="N15" i="2" s="1"/>
  <c r="N16" i="2" s="1"/>
  <c r="N17" i="2" s="1"/>
  <c r="D37" i="1"/>
  <c r="D33" i="1"/>
  <c r="D35" i="1" s="1"/>
  <c r="D36" i="1"/>
  <c r="D21" i="1" l="1"/>
  <c r="D24" i="1" s="1"/>
  <c r="D27" i="1" s="1"/>
</calcChain>
</file>

<file path=xl/sharedStrings.xml><?xml version="1.0" encoding="utf-8"?>
<sst xmlns="http://schemas.openxmlformats.org/spreadsheetml/2006/main" count="131" uniqueCount="78">
  <si>
    <t>日本郵便</t>
    <rPh sb="0" eb="2">
      <t>ニホン</t>
    </rPh>
    <rPh sb="2" eb="4">
      <t>ユウビン</t>
    </rPh>
    <phoneticPr fontId="1"/>
  </si>
  <si>
    <t>概要</t>
    <rPh sb="0" eb="2">
      <t>ガイヨウ</t>
    </rPh>
    <phoneticPr fontId="1"/>
  </si>
  <si>
    <t>容量</t>
    <rPh sb="0" eb="2">
      <t>ヨウリョウ</t>
    </rPh>
    <phoneticPr fontId="1"/>
  </si>
  <si>
    <r>
      <rPr>
        <sz val="9"/>
        <color theme="1"/>
        <rFont val="ＭＳ Ｐゴシック"/>
        <family val="3"/>
        <charset val="128"/>
      </rPr>
      <t>段ボール（大）</t>
    </r>
    <r>
      <rPr>
        <sz val="9"/>
        <color theme="1"/>
        <rFont val="Arial"/>
        <family val="2"/>
      </rPr>
      <t>5</t>
    </r>
    <r>
      <rPr>
        <sz val="9"/>
        <color theme="1"/>
        <rFont val="ＭＳ Ｐゴシック"/>
        <family val="3"/>
        <charset val="128"/>
      </rPr>
      <t>箱＋段ボール（小）</t>
    </r>
    <r>
      <rPr>
        <sz val="9"/>
        <color theme="1"/>
        <rFont val="Arial"/>
        <family val="2"/>
      </rPr>
      <t>4</t>
    </r>
    <r>
      <rPr>
        <sz val="9"/>
        <color theme="1"/>
        <rFont val="ＭＳ Ｐゴシック"/>
        <family val="3"/>
        <charset val="128"/>
      </rPr>
      <t xml:space="preserve">箱
</t>
    </r>
    <r>
      <rPr>
        <sz val="9"/>
        <color theme="1"/>
        <rFont val="Arial"/>
        <family val="2"/>
      </rPr>
      <t>(33cm x 46cm x 66cm) x 5</t>
    </r>
    <r>
      <rPr>
        <sz val="9"/>
        <color theme="1"/>
        <rFont val="ＭＳ Ｐゴシック"/>
        <family val="3"/>
        <charset val="128"/>
      </rPr>
      <t>箱＋</t>
    </r>
    <r>
      <rPr>
        <sz val="9"/>
        <color theme="1"/>
        <rFont val="Arial"/>
        <family val="2"/>
      </rPr>
      <t>(33cm x 33cm x 46cm) x 4</t>
    </r>
    <r>
      <rPr>
        <sz val="9"/>
        <color theme="1"/>
        <rFont val="ＭＳ Ｐゴシック"/>
        <family val="3"/>
        <charset val="128"/>
      </rPr>
      <t>箱</t>
    </r>
    <rPh sb="0" eb="1">
      <t>ダン</t>
    </rPh>
    <rPh sb="5" eb="6">
      <t>ダイ</t>
    </rPh>
    <rPh sb="8" eb="9">
      <t>ハコ</t>
    </rPh>
    <rPh sb="10" eb="11">
      <t>ダン</t>
    </rPh>
    <rPh sb="15" eb="16">
      <t>チイ</t>
    </rPh>
    <rPh sb="18" eb="19">
      <t>ハコ</t>
    </rPh>
    <rPh sb="44" eb="45">
      <t>ハコ</t>
    </rPh>
    <rPh sb="70" eb="71">
      <t>ハコ</t>
    </rPh>
    <phoneticPr fontId="1"/>
  </si>
  <si>
    <t>到着日数</t>
    <rPh sb="0" eb="2">
      <t>トウチャク</t>
    </rPh>
    <rPh sb="2" eb="4">
      <t>ニッスウ</t>
    </rPh>
    <phoneticPr fontId="1"/>
  </si>
  <si>
    <t>トラッキング方法</t>
    <rPh sb="6" eb="8">
      <t>ホウホウ</t>
    </rPh>
    <phoneticPr fontId="1"/>
  </si>
  <si>
    <t>料金確定時</t>
    <rPh sb="0" eb="2">
      <t>リョウキン</t>
    </rPh>
    <rPh sb="2" eb="5">
      <t>カクテイジ</t>
    </rPh>
    <phoneticPr fontId="1"/>
  </si>
  <si>
    <t>金額</t>
    <rPh sb="0" eb="2">
      <t>キンガク</t>
    </rPh>
    <phoneticPr fontId="1"/>
  </si>
  <si>
    <r>
      <t>60</t>
    </r>
    <r>
      <rPr>
        <sz val="9"/>
        <color theme="1"/>
        <rFont val="ＭＳ Ｐゴシック"/>
        <family val="3"/>
        <charset val="128"/>
      </rPr>
      <t>日前後</t>
    </r>
    <rPh sb="2" eb="3">
      <t>ニチ</t>
    </rPh>
    <rPh sb="3" eb="5">
      <t>ゼンゴ</t>
    </rPh>
    <phoneticPr fontId="1"/>
  </si>
  <si>
    <r>
      <t>75,000</t>
    </r>
    <r>
      <rPr>
        <sz val="9"/>
        <color theme="1"/>
        <rFont val="ＭＳ Ｐゴシック"/>
        <family val="3"/>
        <charset val="128"/>
      </rPr>
      <t>円</t>
    </r>
    <rPh sb="6" eb="7">
      <t>エン</t>
    </rPh>
    <phoneticPr fontId="1"/>
  </si>
  <si>
    <r>
      <rPr>
        <sz val="9"/>
        <color theme="1"/>
        <rFont val="ＭＳ Ｐゴシック"/>
        <family val="3"/>
        <charset val="128"/>
      </rPr>
      <t>段ボール
※長さ</t>
    </r>
    <r>
      <rPr>
        <sz val="9"/>
        <color theme="1"/>
        <rFont val="Arial"/>
        <family val="2"/>
      </rPr>
      <t>+</t>
    </r>
    <r>
      <rPr>
        <sz val="9"/>
        <color theme="1"/>
        <rFont val="ＭＳ Ｐゴシック"/>
        <family val="3"/>
        <charset val="128"/>
      </rPr>
      <t>（高さ＋幅）</t>
    </r>
    <r>
      <rPr>
        <sz val="9"/>
        <color theme="1"/>
        <rFont val="Arial"/>
        <family val="2"/>
      </rPr>
      <t xml:space="preserve"> x 2</t>
    </r>
    <r>
      <rPr>
        <sz val="9"/>
        <color theme="1"/>
        <rFont val="ＭＳ Ｐゴシック"/>
        <family val="3"/>
        <charset val="128"/>
      </rPr>
      <t>が</t>
    </r>
    <r>
      <rPr>
        <sz val="9"/>
        <color theme="1"/>
        <rFont val="Arial"/>
        <family val="2"/>
      </rPr>
      <t>2m</t>
    </r>
    <r>
      <rPr>
        <sz val="9"/>
        <color theme="1"/>
        <rFont val="ＭＳ Ｐゴシック"/>
        <family val="3"/>
        <charset val="128"/>
      </rPr>
      <t>以内、最大長さ</t>
    </r>
    <r>
      <rPr>
        <sz val="9"/>
        <color theme="1"/>
        <rFont val="Arial"/>
        <family val="2"/>
      </rPr>
      <t>1.05m</t>
    </r>
    <r>
      <rPr>
        <sz val="9"/>
        <color theme="1"/>
        <rFont val="ＭＳ Ｐゴシック"/>
        <family val="3"/>
        <charset val="128"/>
      </rPr>
      <t>以内</t>
    </r>
    <rPh sb="0" eb="1">
      <t>ダン</t>
    </rPh>
    <rPh sb="6" eb="7">
      <t>ナガ</t>
    </rPh>
    <rPh sb="10" eb="11">
      <t>タカ</t>
    </rPh>
    <rPh sb="13" eb="14">
      <t>ハバ</t>
    </rPh>
    <rPh sb="22" eb="24">
      <t>イナイ</t>
    </rPh>
    <rPh sb="25" eb="27">
      <t>サイダイ</t>
    </rPh>
    <rPh sb="27" eb="28">
      <t>ナガ</t>
    </rPh>
    <rPh sb="34" eb="36">
      <t>イナイ</t>
    </rPh>
    <phoneticPr fontId="1"/>
  </si>
  <si>
    <r>
      <rPr>
        <sz val="9"/>
        <color theme="1"/>
        <rFont val="ＭＳ Ｐゴシック"/>
        <family val="3"/>
        <charset val="128"/>
      </rPr>
      <t>米国に到着後は</t>
    </r>
    <r>
      <rPr>
        <sz val="9"/>
        <color theme="1"/>
        <rFont val="Arial"/>
        <family val="2"/>
        <charset val="128"/>
      </rPr>
      <t>USPS</t>
    </r>
    <r>
      <rPr>
        <sz val="9"/>
        <color theme="1"/>
        <rFont val="ＭＳ Ｐゴシック"/>
        <family val="3"/>
        <charset val="128"/>
      </rPr>
      <t>でトラッキング可能</t>
    </r>
    <rPh sb="0" eb="2">
      <t>ベイコク</t>
    </rPh>
    <rPh sb="3" eb="5">
      <t>トウチャク</t>
    </rPh>
    <rPh sb="5" eb="6">
      <t>ゴ</t>
    </rPh>
    <rPh sb="18" eb="20">
      <t>カノウ</t>
    </rPh>
    <phoneticPr fontId="1"/>
  </si>
  <si>
    <t>支払</t>
    <rPh sb="0" eb="2">
      <t>シハライ</t>
    </rPh>
    <phoneticPr fontId="1"/>
  </si>
  <si>
    <t>集荷時に重さを量り、その場で</t>
    <rPh sb="0" eb="2">
      <t>シュウカ</t>
    </rPh>
    <rPh sb="2" eb="3">
      <t>ジ</t>
    </rPh>
    <rPh sb="4" eb="5">
      <t>オモ</t>
    </rPh>
    <rPh sb="7" eb="8">
      <t>ハカ</t>
    </rPh>
    <rPh sb="12" eb="13">
      <t>バ</t>
    </rPh>
    <phoneticPr fontId="1"/>
  </si>
  <si>
    <t>その他留意点</t>
    <rPh sb="2" eb="3">
      <t>タ</t>
    </rPh>
    <rPh sb="3" eb="6">
      <t>リュウイテン</t>
    </rPh>
    <phoneticPr fontId="1"/>
  </si>
  <si>
    <t>書類確認</t>
    <rPh sb="0" eb="2">
      <t>ショルイ</t>
    </rPh>
    <rPh sb="2" eb="4">
      <t>カクニン</t>
    </rPh>
    <phoneticPr fontId="1"/>
  </si>
  <si>
    <t>集荷依頼時に「国際便」と言えば、集荷の際に確認してくれる</t>
    <rPh sb="0" eb="2">
      <t>シュウカ</t>
    </rPh>
    <rPh sb="2" eb="4">
      <t>イライ</t>
    </rPh>
    <rPh sb="4" eb="5">
      <t>ジ</t>
    </rPh>
    <rPh sb="7" eb="9">
      <t>コクサイ</t>
    </rPh>
    <rPh sb="9" eb="10">
      <t>ビン</t>
    </rPh>
    <rPh sb="12" eb="13">
      <t>イ</t>
    </rPh>
    <rPh sb="16" eb="18">
      <t>シュウカ</t>
    </rPh>
    <rPh sb="19" eb="20">
      <t>サイ</t>
    </rPh>
    <rPh sb="21" eb="23">
      <t>カクニン</t>
    </rPh>
    <phoneticPr fontId="1"/>
  </si>
  <si>
    <t>クロネコヤマト（海外引越単身プラン）（ミニマム）</t>
    <rPh sb="8" eb="10">
      <t>カイガイ</t>
    </rPh>
    <rPh sb="10" eb="12">
      <t>ヒッコ</t>
    </rPh>
    <rPh sb="12" eb="14">
      <t>タンシン</t>
    </rPh>
    <phoneticPr fontId="1"/>
  </si>
  <si>
    <t>クロネコヤマト（海外引越単身プラン）（レギュラー）</t>
    <rPh sb="8" eb="10">
      <t>カイガイ</t>
    </rPh>
    <rPh sb="10" eb="12">
      <t>ヒッコ</t>
    </rPh>
    <rPh sb="12" eb="14">
      <t>タンシン</t>
    </rPh>
    <phoneticPr fontId="1"/>
  </si>
  <si>
    <t>左記に同じ</t>
    <rPh sb="0" eb="2">
      <t>サキ</t>
    </rPh>
    <rPh sb="3" eb="4">
      <t>オナ</t>
    </rPh>
    <phoneticPr fontId="1"/>
  </si>
  <si>
    <r>
      <t>50</t>
    </r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  <charset val="128"/>
      </rPr>
      <t>60</t>
    </r>
    <r>
      <rPr>
        <sz val="9"/>
        <color theme="1"/>
        <rFont val="ＭＳ Ｐゴシック"/>
        <family val="3"/>
        <charset val="128"/>
      </rPr>
      <t>日</t>
    </r>
    <rPh sb="5" eb="6">
      <t>ニチ</t>
    </rPh>
    <phoneticPr fontId="1"/>
  </si>
  <si>
    <r>
      <t>107,500</t>
    </r>
    <r>
      <rPr>
        <sz val="9"/>
        <color theme="1"/>
        <rFont val="ＭＳ Ｐゴシック"/>
        <family val="3"/>
        <charset val="128"/>
      </rPr>
      <t>円</t>
    </r>
    <rPh sb="7" eb="8">
      <t>エン</t>
    </rPh>
    <phoneticPr fontId="1"/>
  </si>
  <si>
    <t>保険</t>
    <rPh sb="0" eb="2">
      <t>ホケン</t>
    </rPh>
    <phoneticPr fontId="1"/>
  </si>
  <si>
    <r>
      <rPr>
        <sz val="9"/>
        <color theme="1"/>
        <rFont val="ＭＳ Ｐゴシック"/>
        <family val="3"/>
        <charset val="128"/>
      </rPr>
      <t>税関告知書</t>
    </r>
    <r>
      <rPr>
        <sz val="9"/>
        <color theme="1"/>
        <rFont val="Arial"/>
        <family val="2"/>
      </rPr>
      <t xml:space="preserve"> CN23</t>
    </r>
    <rPh sb="0" eb="2">
      <t>ゼイカン</t>
    </rPh>
    <rPh sb="2" eb="4">
      <t>コクチ</t>
    </rPh>
    <rPh sb="4" eb="5">
      <t>ショ</t>
    </rPh>
    <phoneticPr fontId="1"/>
  </si>
  <si>
    <r>
      <t>1</t>
    </r>
    <r>
      <rPr>
        <sz val="9"/>
        <color theme="1"/>
        <rFont val="ＭＳ Ｐゴシック"/>
        <family val="3"/>
        <charset val="128"/>
      </rPr>
      <t>枚</t>
    </r>
    <rPh sb="1" eb="2">
      <t>マイ</t>
    </rPh>
    <phoneticPr fontId="1"/>
  </si>
  <si>
    <r>
      <rPr>
        <sz val="9"/>
        <color theme="1"/>
        <rFont val="ＭＳ Ｐゴシック"/>
        <family val="3"/>
        <charset val="128"/>
      </rPr>
      <t>個人利用（商用としない）で食品を送るのは</t>
    </r>
    <r>
      <rPr>
        <sz val="9"/>
        <color theme="1"/>
        <rFont val="Arial"/>
        <family val="2"/>
        <charset val="128"/>
      </rPr>
      <t>OK</t>
    </r>
    <r>
      <rPr>
        <sz val="9"/>
        <color theme="1"/>
        <rFont val="ＭＳ Ｐゴシック"/>
        <family val="3"/>
        <charset val="128"/>
      </rPr>
      <t>、税関告知書」は正確に記載し、また、商用としない目的（個人利用の目的）であることも記載（</t>
    </r>
    <r>
      <rPr>
        <sz val="9"/>
        <color theme="1"/>
        <rFont val="Arial"/>
        <family val="2"/>
        <charset val="128"/>
      </rPr>
      <t>https://www.post.japanpost.jp/int/use/usa.html</t>
    </r>
    <rPh sb="13" eb="15">
      <t>ショクヒン</t>
    </rPh>
    <rPh sb="16" eb="17">
      <t>オク</t>
    </rPh>
    <phoneticPr fontId="1"/>
  </si>
  <si>
    <r>
      <rPr>
        <sz val="9"/>
        <color theme="1"/>
        <rFont val="ＭＳ Ｐゴシック"/>
        <family val="3"/>
        <charset val="128"/>
      </rPr>
      <t>平均段ボール</t>
    </r>
    <r>
      <rPr>
        <sz val="9"/>
        <color theme="1"/>
        <rFont val="Arial"/>
        <family val="2"/>
        <charset val="128"/>
      </rPr>
      <t>1</t>
    </r>
    <r>
      <rPr>
        <sz val="9"/>
        <color theme="1"/>
        <rFont val="ＭＳ Ｐゴシック"/>
        <family val="3"/>
        <charset val="128"/>
      </rPr>
      <t>つの重さ</t>
    </r>
    <rPh sb="0" eb="2">
      <t>ヘイキン</t>
    </rPh>
    <rPh sb="2" eb="3">
      <t>ダン</t>
    </rPh>
    <rPh sb="9" eb="10">
      <t>オモ</t>
    </rPh>
    <phoneticPr fontId="1"/>
  </si>
  <si>
    <t>平均段ボールの料金</t>
    <rPh sb="0" eb="2">
      <t>ヘイキン</t>
    </rPh>
    <rPh sb="2" eb="3">
      <t>ダン</t>
    </rPh>
    <rPh sb="7" eb="9">
      <t>リョウキン</t>
    </rPh>
    <phoneticPr fontId="1"/>
  </si>
  <si>
    <t>段ボールの数</t>
    <rPh sb="0" eb="1">
      <t>ダン</t>
    </rPh>
    <rPh sb="5" eb="6">
      <t>カズ</t>
    </rPh>
    <phoneticPr fontId="1"/>
  </si>
  <si>
    <t>郵送代</t>
    <rPh sb="0" eb="2">
      <t>ユウソウ</t>
    </rPh>
    <rPh sb="2" eb="3">
      <t>ダイ</t>
    </rPh>
    <phoneticPr fontId="1"/>
  </si>
  <si>
    <r>
      <rPr>
        <sz val="9"/>
        <color theme="1"/>
        <rFont val="ＭＳ Ｐゴシック"/>
        <family val="3"/>
        <charset val="128"/>
      </rPr>
      <t>段ボール数</t>
    </r>
    <r>
      <rPr>
        <sz val="9"/>
        <color theme="1"/>
        <rFont val="Arial"/>
        <family val="2"/>
        <charset val="128"/>
      </rPr>
      <t xml:space="preserve"> &gt;= 10</t>
    </r>
    <rPh sb="0" eb="1">
      <t>ダン</t>
    </rPh>
    <rPh sb="4" eb="5">
      <t>スウ</t>
    </rPh>
    <phoneticPr fontId="1"/>
  </si>
  <si>
    <t>段ボール料金</t>
    <rPh sb="0" eb="1">
      <t>ダン</t>
    </rPh>
    <rPh sb="4" eb="6">
      <t>リョウキン</t>
    </rPh>
    <phoneticPr fontId="1"/>
  </si>
  <si>
    <t>段ボール容積</t>
    <rPh sb="0" eb="1">
      <t>ダン</t>
    </rPh>
    <rPh sb="4" eb="6">
      <t>ヨウセキ</t>
    </rPh>
    <phoneticPr fontId="1"/>
  </si>
  <si>
    <t>A</t>
    <phoneticPr fontId="1"/>
  </si>
  <si>
    <r>
      <rPr>
        <sz val="9"/>
        <color theme="1"/>
        <rFont val="ＭＳ Ｐゴシック"/>
        <family val="3"/>
        <charset val="128"/>
      </rPr>
      <t>長さ</t>
    </r>
    <r>
      <rPr>
        <sz val="9"/>
        <color theme="1"/>
        <rFont val="Arial"/>
        <family val="2"/>
      </rPr>
      <t xml:space="preserve"> (cm)</t>
    </r>
    <rPh sb="0" eb="1">
      <t>ナガ</t>
    </rPh>
    <phoneticPr fontId="1"/>
  </si>
  <si>
    <r>
      <rPr>
        <sz val="9"/>
        <color theme="1"/>
        <rFont val="ＭＳ Ｐゴシック"/>
        <family val="3"/>
        <charset val="128"/>
      </rPr>
      <t>幅　</t>
    </r>
    <r>
      <rPr>
        <sz val="9"/>
        <color theme="1"/>
        <rFont val="Arial"/>
        <family val="2"/>
      </rPr>
      <t>(cm)</t>
    </r>
    <rPh sb="0" eb="1">
      <t>ハバ</t>
    </rPh>
    <phoneticPr fontId="1"/>
  </si>
  <si>
    <r>
      <rPr>
        <sz val="9"/>
        <color theme="1"/>
        <rFont val="ＭＳ Ｐゴシック"/>
        <family val="3"/>
        <charset val="128"/>
      </rPr>
      <t>高さ　</t>
    </r>
    <r>
      <rPr>
        <sz val="9"/>
        <color theme="1"/>
        <rFont val="Arial"/>
        <family val="2"/>
      </rPr>
      <t>(cm)</t>
    </r>
    <rPh sb="0" eb="1">
      <t>タカ</t>
    </rPh>
    <phoneticPr fontId="1"/>
  </si>
  <si>
    <r>
      <rPr>
        <b/>
        <sz val="9"/>
        <color theme="1"/>
        <rFont val="ＭＳ Ｐゴシック"/>
        <family val="3"/>
        <charset val="128"/>
      </rPr>
      <t>容積　</t>
    </r>
    <r>
      <rPr>
        <b/>
        <sz val="9"/>
        <color theme="1"/>
        <rFont val="Arial"/>
        <family val="2"/>
      </rPr>
      <t>(m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>)</t>
    </r>
    <rPh sb="0" eb="2">
      <t>ヨウセキ</t>
    </rPh>
    <phoneticPr fontId="1"/>
  </si>
  <si>
    <t>クロネコヤマト（大）</t>
    <rPh sb="8" eb="9">
      <t>オオ</t>
    </rPh>
    <phoneticPr fontId="1"/>
  </si>
  <si>
    <t>クロネコヤマト（小）</t>
    <rPh sb="8" eb="9">
      <t>チイ</t>
    </rPh>
    <phoneticPr fontId="1"/>
  </si>
  <si>
    <t>クロネコヤマト（営業所購買）</t>
    <rPh sb="8" eb="11">
      <t>エイギョウショ</t>
    </rPh>
    <rPh sb="11" eb="13">
      <t>コウバイ</t>
    </rPh>
    <phoneticPr fontId="1"/>
  </si>
  <si>
    <t>アスクル</t>
    <phoneticPr fontId="1"/>
  </si>
  <si>
    <t>ゆうパック</t>
    <phoneticPr fontId="1"/>
  </si>
  <si>
    <t>送料</t>
    <rPh sb="0" eb="2">
      <t>ソウリョウ</t>
    </rPh>
    <phoneticPr fontId="1"/>
  </si>
  <si>
    <t xml:space="preserve"> </t>
    <phoneticPr fontId="1"/>
  </si>
  <si>
    <r>
      <rPr>
        <sz val="9"/>
        <color theme="1"/>
        <rFont val="ＭＳ Ｐゴシック"/>
        <family val="3"/>
        <charset val="128"/>
      </rPr>
      <t>日本郵便料金表タブ参照
※</t>
    </r>
    <r>
      <rPr>
        <sz val="9"/>
        <color theme="1"/>
        <rFont val="Arial"/>
        <family val="2"/>
        <charset val="128"/>
      </rPr>
      <t>10</t>
    </r>
    <r>
      <rPr>
        <sz val="9"/>
        <color theme="1"/>
        <rFont val="ＭＳ Ｐゴシック"/>
        <family val="3"/>
        <charset val="128"/>
      </rPr>
      <t>個～</t>
    </r>
    <r>
      <rPr>
        <sz val="9"/>
        <color theme="1"/>
        <rFont val="Arial"/>
        <family val="2"/>
        <charset val="128"/>
      </rPr>
      <t>49</t>
    </r>
    <r>
      <rPr>
        <sz val="9"/>
        <color theme="1"/>
        <rFont val="ＭＳ Ｐゴシック"/>
        <family val="3"/>
        <charset val="128"/>
      </rPr>
      <t>個</t>
    </r>
    <r>
      <rPr>
        <sz val="9"/>
        <color theme="1"/>
        <rFont val="Arial"/>
        <family val="2"/>
        <charset val="128"/>
      </rPr>
      <t>10%</t>
    </r>
    <r>
      <rPr>
        <sz val="9"/>
        <color theme="1"/>
        <rFont val="ＭＳ Ｐゴシック"/>
        <family val="3"/>
        <charset val="128"/>
      </rPr>
      <t>割引き、</t>
    </r>
    <r>
      <rPr>
        <sz val="9"/>
        <color theme="1"/>
        <rFont val="Arial"/>
        <family val="2"/>
        <charset val="128"/>
      </rPr>
      <t>50</t>
    </r>
    <r>
      <rPr>
        <sz val="9"/>
        <color theme="1"/>
        <rFont val="ＭＳ Ｐゴシック"/>
        <family val="3"/>
        <charset val="128"/>
      </rPr>
      <t>個以上</t>
    </r>
    <r>
      <rPr>
        <sz val="9"/>
        <color theme="1"/>
        <rFont val="Arial"/>
        <family val="2"/>
        <charset val="128"/>
      </rPr>
      <t>20%</t>
    </r>
    <r>
      <rPr>
        <sz val="9"/>
        <color theme="1"/>
        <rFont val="ＭＳ Ｐゴシック"/>
        <family val="3"/>
        <charset val="128"/>
      </rPr>
      <t>引き</t>
    </r>
    <rPh sb="0" eb="2">
      <t>ニホン</t>
    </rPh>
    <rPh sb="2" eb="4">
      <t>ユウビン</t>
    </rPh>
    <rPh sb="4" eb="6">
      <t>リョウキン</t>
    </rPh>
    <rPh sb="6" eb="7">
      <t>ヒョウ</t>
    </rPh>
    <rPh sb="9" eb="11">
      <t>サンショウ</t>
    </rPh>
    <rPh sb="15" eb="16">
      <t>コ</t>
    </rPh>
    <rPh sb="19" eb="20">
      <t>コ</t>
    </rPh>
    <rPh sb="23" eb="25">
      <t>ワリビ</t>
    </rPh>
    <rPh sb="29" eb="30">
      <t>コ</t>
    </rPh>
    <rPh sb="30" eb="32">
      <t>イジョウ</t>
    </rPh>
    <rPh sb="35" eb="36">
      <t>ビ</t>
    </rPh>
    <phoneticPr fontId="1"/>
  </si>
  <si>
    <t>本人が入国する必要あり
食品・飲料品（サプリメント含む）は取扱い不可
コンタクトレンズや化粧品は2か月分など常識の範囲内で</t>
    <rPh sb="0" eb="2">
      <t>ホンニン</t>
    </rPh>
    <rPh sb="3" eb="5">
      <t>ニュウコク</t>
    </rPh>
    <rPh sb="7" eb="9">
      <t>ヒツヨウ</t>
    </rPh>
    <phoneticPr fontId="1"/>
  </si>
  <si>
    <t>料金シミュレーション</t>
    <rPh sb="0" eb="2">
      <t>リョウキン</t>
    </rPh>
    <phoneticPr fontId="1"/>
  </si>
  <si>
    <t>容量シミュレーション</t>
    <rPh sb="0" eb="2">
      <t>ヨウリョウ</t>
    </rPh>
    <phoneticPr fontId="1"/>
  </si>
  <si>
    <t>平均団ボール1つの容量</t>
    <rPh sb="0" eb="2">
      <t>ヘイキン</t>
    </rPh>
    <rPh sb="2" eb="3">
      <t>ダン</t>
    </rPh>
    <rPh sb="9" eb="11">
      <t>ヨウリョウ</t>
    </rPh>
    <phoneticPr fontId="1"/>
  </si>
  <si>
    <t>容量</t>
    <rPh sb="0" eb="2">
      <t>ヨウリョウ</t>
    </rPh>
    <phoneticPr fontId="1"/>
  </si>
  <si>
    <t>B</t>
    <phoneticPr fontId="1"/>
  </si>
  <si>
    <t>段ボールエース</t>
    <rPh sb="0" eb="1">
      <t>ダン</t>
    </rPh>
    <phoneticPr fontId="1"/>
  </si>
  <si>
    <t>段ボールタイプ</t>
    <rPh sb="0" eb="1">
      <t>ダン</t>
    </rPh>
    <phoneticPr fontId="1"/>
  </si>
  <si>
    <r>
      <rPr>
        <sz val="9"/>
        <color theme="1"/>
        <rFont val="ＭＳ Ｐゴシック"/>
        <family val="3"/>
        <charset val="128"/>
      </rPr>
      <t>（参考値）クロネコヤマト単身プラン</t>
    </r>
    <r>
      <rPr>
        <sz val="9"/>
        <color theme="1"/>
        <rFont val="Arial"/>
        <family val="2"/>
      </rPr>
      <t>M</t>
    </r>
    <rPh sb="1" eb="3">
      <t>サンコウ</t>
    </rPh>
    <rPh sb="3" eb="4">
      <t>チ</t>
    </rPh>
    <rPh sb="12" eb="14">
      <t>タンシン</t>
    </rPh>
    <phoneticPr fontId="1"/>
  </si>
  <si>
    <r>
      <rPr>
        <sz val="9"/>
        <color theme="1"/>
        <rFont val="ＭＳ Ｐゴシック"/>
        <family val="3"/>
        <charset val="128"/>
      </rPr>
      <t>（参考値）クロネコヤマト単身プラン</t>
    </r>
    <r>
      <rPr>
        <sz val="9"/>
        <color theme="1"/>
        <rFont val="Arial"/>
        <family val="2"/>
      </rPr>
      <t>R</t>
    </r>
    <rPh sb="1" eb="3">
      <t>サンコウ</t>
    </rPh>
    <rPh sb="3" eb="4">
      <t>チ</t>
    </rPh>
    <rPh sb="12" eb="14">
      <t>タンシン</t>
    </rPh>
    <phoneticPr fontId="1"/>
  </si>
  <si>
    <r>
      <rPr>
        <sz val="9"/>
        <color theme="1"/>
        <rFont val="ＭＳ Ｐゴシック"/>
        <family val="3"/>
        <charset val="128"/>
      </rPr>
      <t>段ボール（大）</t>
    </r>
    <r>
      <rPr>
        <sz val="9"/>
        <color theme="1"/>
        <rFont val="Arial"/>
        <family val="2"/>
      </rPr>
      <t>7</t>
    </r>
    <r>
      <rPr>
        <sz val="9"/>
        <color theme="1"/>
        <rFont val="ＭＳ Ｐゴシック"/>
        <family val="3"/>
        <charset val="128"/>
      </rPr>
      <t>箱＋段ボール（小）</t>
    </r>
    <r>
      <rPr>
        <sz val="9"/>
        <color theme="1"/>
        <rFont val="Arial"/>
        <family val="2"/>
      </rPr>
      <t>7</t>
    </r>
    <r>
      <rPr>
        <sz val="9"/>
        <color theme="1"/>
        <rFont val="ＭＳ Ｐゴシック"/>
        <family val="3"/>
        <charset val="128"/>
      </rPr>
      <t xml:space="preserve">箱
</t>
    </r>
    <r>
      <rPr>
        <sz val="9"/>
        <color theme="1"/>
        <rFont val="Arial"/>
        <family val="2"/>
      </rPr>
      <t>(33cm x 46cm x 66cm) x 7</t>
    </r>
    <r>
      <rPr>
        <sz val="9"/>
        <color theme="1"/>
        <rFont val="ＭＳ Ｐゴシック"/>
        <family val="3"/>
        <charset val="128"/>
      </rPr>
      <t>箱＋</t>
    </r>
    <r>
      <rPr>
        <sz val="9"/>
        <color theme="1"/>
        <rFont val="Arial"/>
        <family val="2"/>
      </rPr>
      <t>(33cm x 33cm x 46cm) x 7</t>
    </r>
    <r>
      <rPr>
        <sz val="9"/>
        <color theme="1"/>
        <rFont val="ＭＳ Ｐゴシック"/>
        <family val="3"/>
        <charset val="128"/>
      </rPr>
      <t>箱</t>
    </r>
    <rPh sb="0" eb="1">
      <t>ダン</t>
    </rPh>
    <rPh sb="5" eb="6">
      <t>ダイ</t>
    </rPh>
    <rPh sb="8" eb="9">
      <t>ハコ</t>
    </rPh>
    <rPh sb="10" eb="11">
      <t>ダン</t>
    </rPh>
    <rPh sb="15" eb="16">
      <t>チイ</t>
    </rPh>
    <rPh sb="18" eb="19">
      <t>ハコ</t>
    </rPh>
    <rPh sb="44" eb="45">
      <t>ハコ</t>
    </rPh>
    <rPh sb="70" eb="71">
      <t>ハコ</t>
    </rPh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</si>
  <si>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</si>
  <si>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</si>
  <si>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</si>
  <si>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</si>
  <si>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単価（税込）</t>
    <rPh sb="0" eb="2">
      <t>タンカ</t>
    </rPh>
    <rPh sb="3" eb="5">
      <t>ゼイコミ</t>
    </rPh>
    <phoneticPr fontId="1"/>
  </si>
  <si>
    <t>注文個数ロット</t>
    <rPh sb="0" eb="2">
      <t>チュウモン</t>
    </rPh>
    <rPh sb="2" eb="4">
      <t>コスウ</t>
    </rPh>
    <phoneticPr fontId="1"/>
  </si>
  <si>
    <t>その他費用</t>
    <rPh sb="2" eb="3">
      <t>タ</t>
    </rPh>
    <rPh sb="3" eb="5">
      <t>ヒヨウ</t>
    </rPh>
    <phoneticPr fontId="1"/>
  </si>
  <si>
    <t>重量</t>
    <rPh sb="0" eb="2">
      <t>ジュウリョウ</t>
    </rPh>
    <phoneticPr fontId="1"/>
  </si>
  <si>
    <t>料金（税込）</t>
    <rPh sb="0" eb="2">
      <t>リョウキン</t>
    </rPh>
    <rPh sb="3" eb="5">
      <t>ゼイコミ</t>
    </rPh>
    <phoneticPr fontId="1"/>
  </si>
  <si>
    <t>料金</t>
    <rPh sb="0" eb="2">
      <t>リョウキン</t>
    </rPh>
    <phoneticPr fontId="1"/>
  </si>
  <si>
    <t>料金</t>
    <rPh sb="0" eb="2">
      <t>リョウキン</t>
    </rPh>
    <phoneticPr fontId="1"/>
  </si>
  <si>
    <t>申込み時</t>
    <rPh sb="0" eb="2">
      <t>モウシコ</t>
    </rPh>
    <rPh sb="3" eb="4">
      <t>ジ</t>
    </rPh>
    <phoneticPr fontId="1"/>
  </si>
  <si>
    <t>振込・クレジットカード</t>
    <rPh sb="0" eb="2">
      <t>フリコミ</t>
    </rPh>
    <phoneticPr fontId="1"/>
  </si>
  <si>
    <t>サービスに含まれる</t>
    <rPh sb="5" eb="6">
      <t>フク</t>
    </rPh>
    <phoneticPr fontId="1"/>
  </si>
  <si>
    <t>国際発送比較</t>
    <rPh sb="0" eb="2">
      <t>コクサイ</t>
    </rPh>
    <rPh sb="2" eb="4">
      <t>ハッソウ</t>
    </rPh>
    <rPh sb="4" eb="6">
      <t>ヒカク</t>
    </rPh>
    <phoneticPr fontId="1"/>
  </si>
  <si>
    <r>
      <rPr>
        <sz val="9"/>
        <color theme="1"/>
        <rFont val="ＭＳ Ｐゴシック"/>
        <family val="3"/>
        <charset val="128"/>
      </rPr>
      <t>◆</t>
    </r>
    <r>
      <rPr>
        <sz val="9"/>
        <color theme="1"/>
        <rFont val="Arial"/>
        <family val="2"/>
      </rPr>
      <t>http://www.y-logi.com/service/kaigai/service/tanshin/index.html</t>
    </r>
    <r>
      <rPr>
        <sz val="9"/>
        <color theme="1"/>
        <rFont val="ＭＳ Ｐゴシック"/>
        <family val="3"/>
        <charset val="128"/>
      </rPr>
      <t xml:space="preserve">
◆自宅から海外の配達までカバー
◆船便
◆</t>
    </r>
    <r>
      <rPr>
        <sz val="9"/>
        <color theme="1"/>
        <rFont val="Arial"/>
        <family val="2"/>
      </rPr>
      <t>Web</t>
    </r>
    <r>
      <rPr>
        <sz val="9"/>
        <color theme="1"/>
        <rFont val="ＭＳ Ｐゴシック"/>
        <family val="3"/>
        <charset val="128"/>
      </rPr>
      <t>からの申し込み
◆段ボール・ガムテープ・エアキャップ等の包装資材あり</t>
    </r>
    <rPh sb="66" eb="68">
      <t>ジタク</t>
    </rPh>
    <rPh sb="70" eb="72">
      <t>カイガイ</t>
    </rPh>
    <rPh sb="73" eb="75">
      <t>ハイタツ</t>
    </rPh>
    <rPh sb="82" eb="84">
      <t>フナビン</t>
    </rPh>
    <rPh sb="92" eb="93">
      <t>モウ</t>
    </rPh>
    <rPh sb="94" eb="95">
      <t>コ</t>
    </rPh>
    <rPh sb="98" eb="99">
      <t>ダン</t>
    </rPh>
    <rPh sb="115" eb="116">
      <t>トウ</t>
    </rPh>
    <rPh sb="117" eb="119">
      <t>ホウソウ</t>
    </rPh>
    <rPh sb="119" eb="121">
      <t>シザイ</t>
    </rPh>
    <phoneticPr fontId="1"/>
  </si>
  <si>
    <r>
      <rPr>
        <sz val="9"/>
        <color theme="1"/>
        <rFont val="ＭＳ Ｐゴシック"/>
        <family val="3"/>
        <charset val="128"/>
      </rPr>
      <t>◆</t>
    </r>
    <r>
      <rPr>
        <sz val="9"/>
        <color theme="1"/>
        <rFont val="Arial"/>
        <family val="2"/>
      </rPr>
      <t xml:space="preserve">https://www.post.japanpost.jp/int/service/i_parcel.html
</t>
    </r>
    <r>
      <rPr>
        <sz val="9"/>
        <color theme="1"/>
        <rFont val="ＭＳ Ｐゴシック"/>
        <family val="3"/>
        <charset val="128"/>
      </rPr>
      <t>◆自宅から海外の配達までカバー
◆船便
◆段ボール・ガムテープ・エアキャップ等の包装資材無し</t>
    </r>
    <rPh sb="58" eb="60">
      <t>ジタク</t>
    </rPh>
    <rPh sb="62" eb="64">
      <t>カイガイ</t>
    </rPh>
    <rPh sb="65" eb="67">
      <t>ハイタツ</t>
    </rPh>
    <rPh sb="74" eb="76">
      <t>フナビン</t>
    </rPh>
    <rPh sb="78" eb="79">
      <t>ダン</t>
    </rPh>
    <rPh sb="95" eb="96">
      <t>トウ</t>
    </rPh>
    <rPh sb="97" eb="99">
      <t>ホウソウ</t>
    </rPh>
    <rPh sb="99" eb="101">
      <t>シザイ</t>
    </rPh>
    <rPh sb="101" eb="102">
      <t>ナシ</t>
    </rPh>
    <phoneticPr fontId="1"/>
  </si>
  <si>
    <t>ヤマトに問い合わせ</t>
    <rPh sb="4" eb="5">
      <t>ト</t>
    </rPh>
    <rPh sb="6" eb="7">
      <t>ア</t>
    </rPh>
    <phoneticPr fontId="1"/>
  </si>
  <si>
    <t>箱1つあたり20万円まで補償</t>
    <rPh sb="0" eb="1">
      <t>ハコ</t>
    </rPh>
    <rPh sb="8" eb="10">
      <t>マンエン</t>
    </rPh>
    <rPh sb="12" eb="14">
      <t>ホショウ</t>
    </rPh>
    <phoneticPr fontId="1"/>
  </si>
  <si>
    <t>郵便内容の値段まで。追加で購入することも可能。</t>
    <rPh sb="0" eb="2">
      <t>ユウビン</t>
    </rPh>
    <rPh sb="2" eb="4">
      <t>ナイヨウ</t>
    </rPh>
    <rPh sb="5" eb="7">
      <t>ネダン</t>
    </rPh>
    <rPh sb="10" eb="12">
      <t>ツイカ</t>
    </rPh>
    <rPh sb="13" eb="15">
      <t>コウニュウ</t>
    </rPh>
    <rPh sb="20" eb="22">
      <t>カノウ</t>
    </rPh>
    <phoneticPr fontId="1"/>
  </si>
  <si>
    <t>現金</t>
    <rPh sb="0" eb="2">
      <t>ゲンキン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</si>
</sst>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\(#,##0\)"/>
    <numFmt numFmtId="177" formatCode="0&quot; kg&quot;"/>
    <numFmt numFmtId="178" formatCode="#,##0.000_);\(#,##0.000\)"/>
    <numFmt numFmtId="179" formatCode="#,##0&quot;円&quot;_);\(#,##0&quot;円&quot;\)"/>
    <numFmt numFmtId="180" formatCode="#,##0.000_ "/>
    <numFmt numFmtId="181" formatCode="#,##0&quot; 個&quot;_);\(#,##0&quot; 個&quot;\)"/>
  </numFmts>
  <fonts count="10" x14ac:knownFonts="1">
    <font>
      <sz val="9"/>
      <color theme="1"/>
      <name val="Arial"/>
      <family val="2"/>
      <charset val="128"/>
    </font>
    <font>
      <sz val="6"/>
      <name val="Arial"/>
      <family val="2"/>
      <charset val="128"/>
    </font>
    <font>
      <sz val="9"/>
      <color theme="1"/>
      <name val="ＭＳ Ｐゴシック"/>
      <family val="3"/>
      <charset val="128"/>
    </font>
    <font>
      <sz val="9"/>
      <color theme="1"/>
      <name val="Arial"/>
      <family val="2"/>
    </font>
    <font>
      <b/>
      <sz val="9"/>
      <color theme="1"/>
      <name val="Arial"/>
      <family val="2"/>
      <charset val="128"/>
    </font>
    <font>
      <sz val="9"/>
      <color theme="0"/>
      <name val="Arial"/>
      <family val="2"/>
      <charset val="128"/>
    </font>
    <font>
      <b/>
      <sz val="9"/>
      <color theme="1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1" xfId="0" applyFont="1" applyBorder="1">
      <alignment vertical="center"/>
    </xf>
    <xf numFmtId="0" fontId="8" fillId="0" borderId="1" xfId="0" applyFont="1" applyBorder="1">
      <alignment vertical="center"/>
    </xf>
    <xf numFmtId="176" fontId="0" fillId="0" borderId="4" xfId="0" applyNumberFormat="1" applyBorder="1">
      <alignment vertical="center"/>
    </xf>
    <xf numFmtId="176" fontId="0" fillId="0" borderId="6" xfId="0" applyNumberFormat="1" applyBorder="1">
      <alignment vertical="center"/>
    </xf>
    <xf numFmtId="178" fontId="0" fillId="0" borderId="2" xfId="0" applyNumberFormat="1" applyBorder="1">
      <alignment vertical="center"/>
    </xf>
    <xf numFmtId="179" fontId="0" fillId="0" borderId="2" xfId="0" applyNumberFormat="1" applyBorder="1">
      <alignment vertical="center"/>
    </xf>
    <xf numFmtId="0" fontId="6" fillId="0" borderId="0" xfId="0" applyFont="1">
      <alignment vertical="center"/>
    </xf>
    <xf numFmtId="176" fontId="0" fillId="0" borderId="0" xfId="0" applyNumberFormat="1" applyBorder="1">
      <alignment vertical="center"/>
    </xf>
    <xf numFmtId="0" fontId="6" fillId="0" borderId="0" xfId="0" applyFont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2" fillId="3" borderId="0" xfId="0" applyFont="1" applyFill="1">
      <alignment vertical="center"/>
    </xf>
    <xf numFmtId="0" fontId="2" fillId="3" borderId="11" xfId="0" applyFont="1" applyFill="1" applyBorder="1">
      <alignment vertical="center"/>
    </xf>
    <xf numFmtId="0" fontId="3" fillId="3" borderId="11" xfId="0" applyFont="1" applyFill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2" fillId="0" borderId="13" xfId="0" applyFont="1" applyBorder="1">
      <alignment vertical="center"/>
    </xf>
    <xf numFmtId="0" fontId="0" fillId="0" borderId="13" xfId="0" applyBorder="1" applyAlignment="1">
      <alignment vertical="center" wrapText="1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7" fillId="4" borderId="1" xfId="0" applyFont="1" applyFill="1" applyBorder="1">
      <alignment vertical="center"/>
    </xf>
    <xf numFmtId="0" fontId="0" fillId="4" borderId="9" xfId="0" applyFill="1" applyBorder="1">
      <alignment vertical="center"/>
    </xf>
    <xf numFmtId="0" fontId="5" fillId="4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Continuous" vertical="center"/>
    </xf>
    <xf numFmtId="0" fontId="3" fillId="0" borderId="18" xfId="0" applyFont="1" applyBorder="1">
      <alignment vertical="center"/>
    </xf>
    <xf numFmtId="0" fontId="0" fillId="0" borderId="19" xfId="0" applyBorder="1">
      <alignment vertical="center"/>
    </xf>
    <xf numFmtId="178" fontId="0" fillId="0" borderId="20" xfId="0" applyNumberFormat="1" applyBorder="1">
      <alignment vertical="center"/>
    </xf>
    <xf numFmtId="0" fontId="2" fillId="0" borderId="21" xfId="0" applyFont="1" applyBorder="1">
      <alignment vertical="center"/>
    </xf>
    <xf numFmtId="0" fontId="0" fillId="0" borderId="22" xfId="0" applyBorder="1">
      <alignment vertical="center"/>
    </xf>
    <xf numFmtId="178" fontId="0" fillId="0" borderId="23" xfId="0" applyNumberFormat="1" applyBorder="1">
      <alignment vertical="center"/>
    </xf>
    <xf numFmtId="0" fontId="2" fillId="0" borderId="24" xfId="0" applyFont="1" applyBorder="1">
      <alignment vertical="center"/>
    </xf>
    <xf numFmtId="0" fontId="0" fillId="0" borderId="25" xfId="0" applyBorder="1">
      <alignment vertical="center"/>
    </xf>
    <xf numFmtId="0" fontId="0" fillId="5" borderId="26" xfId="0" applyFill="1" applyBorder="1" applyAlignment="1">
      <alignment horizontal="center" vertical="center"/>
    </xf>
    <xf numFmtId="176" fontId="0" fillId="0" borderId="23" xfId="0" applyNumberFormat="1" applyBorder="1">
      <alignment vertical="center"/>
    </xf>
    <xf numFmtId="0" fontId="6" fillId="0" borderId="30" xfId="0" applyFont="1" applyBorder="1">
      <alignment vertical="center"/>
    </xf>
    <xf numFmtId="0" fontId="4" fillId="0" borderId="31" xfId="0" applyFont="1" applyBorder="1">
      <alignment vertical="center"/>
    </xf>
    <xf numFmtId="180" fontId="4" fillId="0" borderId="32" xfId="0" applyNumberFormat="1" applyFont="1" applyBorder="1">
      <alignment vertical="center"/>
    </xf>
    <xf numFmtId="0" fontId="3" fillId="0" borderId="33" xfId="0" applyFont="1" applyBorder="1">
      <alignment vertical="center"/>
    </xf>
    <xf numFmtId="0" fontId="0" fillId="0" borderId="34" xfId="0" applyBorder="1">
      <alignment vertical="center"/>
    </xf>
    <xf numFmtId="178" fontId="0" fillId="0" borderId="35" xfId="0" applyNumberFormat="1" applyBorder="1">
      <alignment vertical="center"/>
    </xf>
    <xf numFmtId="181" fontId="0" fillId="0" borderId="2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20" xfId="0" applyNumberFormat="1" applyBorder="1">
      <alignment vertical="center"/>
    </xf>
    <xf numFmtId="177" fontId="0" fillId="0" borderId="3" xfId="0" applyNumberForma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177" fontId="0" fillId="0" borderId="5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6" fontId="0" fillId="0" borderId="15" xfId="0" applyNumberFormat="1" applyBorder="1">
      <alignment vertical="center"/>
    </xf>
    <xf numFmtId="176" fontId="0" fillId="0" borderId="8" xfId="0" applyNumberFormat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37" xfId="0" applyBorder="1">
      <alignment vertical="center"/>
    </xf>
    <xf numFmtId="0" fontId="0" fillId="0" borderId="21" xfId="0" applyBorder="1">
      <alignment vertical="center"/>
    </xf>
    <xf numFmtId="176" fontId="0" fillId="0" borderId="23" xfId="0" applyNumberFormat="1" applyBorder="1" applyAlignment="1">
      <alignment horizontal="right" vertical="center"/>
    </xf>
    <xf numFmtId="0" fontId="6" fillId="0" borderId="36" xfId="0" applyFont="1" applyBorder="1">
      <alignment vertical="center"/>
    </xf>
    <xf numFmtId="176" fontId="8" fillId="0" borderId="38" xfId="0" applyNumberFormat="1" applyFont="1" applyBorder="1">
      <alignment vertical="center"/>
    </xf>
    <xf numFmtId="176" fontId="0" fillId="5" borderId="17" xfId="0" applyNumberFormat="1" applyFill="1" applyBorder="1">
      <alignment vertical="center"/>
    </xf>
    <xf numFmtId="176" fontId="0" fillId="5" borderId="23" xfId="0" applyNumberFormat="1" applyFill="1" applyBorder="1">
      <alignment vertical="center"/>
    </xf>
    <xf numFmtId="0" fontId="6" fillId="6" borderId="27" xfId="0" applyFont="1" applyFill="1" applyBorder="1">
      <alignment vertical="center"/>
    </xf>
    <xf numFmtId="0" fontId="0" fillId="6" borderId="28" xfId="0" applyFill="1" applyBorder="1">
      <alignment vertical="center"/>
    </xf>
    <xf numFmtId="0" fontId="0" fillId="6" borderId="29" xfId="0" applyFill="1" applyBorder="1">
      <alignment vertical="center"/>
    </xf>
    <xf numFmtId="0" fontId="3" fillId="0" borderId="12" xfId="0" applyFont="1" applyBorder="1" applyAlignment="1">
      <alignment vertical="center" wrapText="1"/>
    </xf>
    <xf numFmtId="0" fontId="0" fillId="0" borderId="12" xfId="0" applyBorder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>
      <alignment vertical="center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95250</xdr:colOff>
      <xdr:row>52</xdr:row>
      <xdr:rowOff>66675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410450" cy="799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57"/>
  <sheetViews>
    <sheetView showGridLines="0" tabSelected="1" workbookViewId="0"/>
  </sheetViews>
  <sheetFormatPr defaultRowHeight="11.65" x14ac:dyDescent="0.35"/>
  <cols>
    <col min="1" max="1" width="2.69140625" customWidth="1"/>
    <col min="2" max="2" width="30.69140625" customWidth="1"/>
    <col min="3" max="3" width="1.69140625" customWidth="1"/>
    <col min="4" max="5" width="25.69140625" customWidth="1"/>
    <col min="6" max="6" width="1.69140625" customWidth="1"/>
    <col min="7" max="7" width="50.69140625" customWidth="1"/>
    <col min="8" max="8" width="1.69140625" customWidth="1"/>
    <col min="9" max="9" width="50.69140625" customWidth="1"/>
  </cols>
  <sheetData>
    <row r="2" spans="2:9" x14ac:dyDescent="0.35">
      <c r="B2" s="11" t="s">
        <v>71</v>
      </c>
    </row>
    <row r="4" spans="2:9" x14ac:dyDescent="0.35">
      <c r="D4" s="14" t="s">
        <v>0</v>
      </c>
      <c r="E4" s="28"/>
      <c r="G4" s="27" t="s">
        <v>17</v>
      </c>
      <c r="I4" s="27" t="s">
        <v>18</v>
      </c>
    </row>
    <row r="5" spans="2:9" ht="3.95" customHeight="1" x14ac:dyDescent="0.35">
      <c r="D5" s="13"/>
      <c r="G5" s="2"/>
      <c r="I5" s="2"/>
    </row>
    <row r="6" spans="2:9" ht="69.95" customHeight="1" thickBot="1" x14ac:dyDescent="0.4">
      <c r="B6" s="15" t="s">
        <v>1</v>
      </c>
      <c r="D6" s="72" t="s">
        <v>73</v>
      </c>
      <c r="E6" s="73"/>
      <c r="G6" s="68" t="s">
        <v>72</v>
      </c>
      <c r="I6" s="70" t="s">
        <v>19</v>
      </c>
    </row>
    <row r="7" spans="2:9" ht="39.950000000000003" customHeight="1" thickBot="1" x14ac:dyDescent="0.4">
      <c r="B7" s="16" t="s">
        <v>2</v>
      </c>
      <c r="D7" s="72" t="s">
        <v>10</v>
      </c>
      <c r="E7" s="73"/>
      <c r="G7" s="68" t="s">
        <v>3</v>
      </c>
      <c r="I7" s="68" t="s">
        <v>56</v>
      </c>
    </row>
    <row r="8" spans="2:9" ht="15" customHeight="1" thickBot="1" x14ac:dyDescent="0.4">
      <c r="B8" s="16" t="s">
        <v>4</v>
      </c>
      <c r="D8" s="18" t="s">
        <v>8</v>
      </c>
      <c r="E8" s="19"/>
      <c r="G8" s="69" t="s">
        <v>20</v>
      </c>
      <c r="I8" s="70" t="s">
        <v>19</v>
      </c>
    </row>
    <row r="9" spans="2:9" ht="15" customHeight="1" thickBot="1" x14ac:dyDescent="0.4">
      <c r="B9" s="16" t="s">
        <v>5</v>
      </c>
      <c r="D9" s="18" t="s">
        <v>11</v>
      </c>
      <c r="E9" s="19"/>
      <c r="G9" s="71" t="s">
        <v>74</v>
      </c>
      <c r="I9" s="70" t="s">
        <v>19</v>
      </c>
    </row>
    <row r="10" spans="2:9" ht="15" customHeight="1" thickBot="1" x14ac:dyDescent="0.4">
      <c r="B10" s="16" t="s">
        <v>6</v>
      </c>
      <c r="D10" s="20" t="s">
        <v>13</v>
      </c>
      <c r="E10" s="19"/>
      <c r="G10" s="71" t="s">
        <v>68</v>
      </c>
      <c r="I10" s="70" t="s">
        <v>19</v>
      </c>
    </row>
    <row r="11" spans="2:9" ht="15" customHeight="1" thickBot="1" x14ac:dyDescent="0.4">
      <c r="B11" s="16" t="s">
        <v>12</v>
      </c>
      <c r="D11" s="20" t="s">
        <v>77</v>
      </c>
      <c r="E11" s="19"/>
      <c r="G11" s="71" t="s">
        <v>69</v>
      </c>
      <c r="I11" s="70" t="s">
        <v>19</v>
      </c>
    </row>
    <row r="12" spans="2:9" ht="35.25" customHeight="1" thickBot="1" x14ac:dyDescent="0.4">
      <c r="B12" s="16" t="s">
        <v>7</v>
      </c>
      <c r="D12" s="74" t="s">
        <v>45</v>
      </c>
      <c r="E12" s="75"/>
      <c r="G12" s="69" t="s">
        <v>9</v>
      </c>
      <c r="I12" s="69" t="s">
        <v>21</v>
      </c>
    </row>
    <row r="13" spans="2:9" ht="30" customHeight="1" thickBot="1" x14ac:dyDescent="0.4">
      <c r="B13" s="16" t="s">
        <v>22</v>
      </c>
      <c r="D13" s="76" t="s">
        <v>76</v>
      </c>
      <c r="E13" s="77"/>
      <c r="G13" s="71" t="s">
        <v>75</v>
      </c>
      <c r="I13" s="70" t="s">
        <v>19</v>
      </c>
    </row>
    <row r="14" spans="2:9" ht="15" customHeight="1" thickBot="1" x14ac:dyDescent="0.4">
      <c r="B14" s="17" t="s">
        <v>23</v>
      </c>
      <c r="D14" s="21" t="s">
        <v>24</v>
      </c>
      <c r="E14" s="19"/>
      <c r="G14" s="71" t="s">
        <v>70</v>
      </c>
      <c r="I14" s="70" t="s">
        <v>19</v>
      </c>
    </row>
    <row r="15" spans="2:9" ht="15" customHeight="1" thickBot="1" x14ac:dyDescent="0.4">
      <c r="B15" s="16" t="s">
        <v>15</v>
      </c>
      <c r="D15" s="20" t="s">
        <v>16</v>
      </c>
      <c r="E15" s="19"/>
      <c r="G15" s="71" t="s">
        <v>70</v>
      </c>
      <c r="I15" s="70" t="s">
        <v>19</v>
      </c>
    </row>
    <row r="16" spans="2:9" ht="80.099999999999994" customHeight="1" x14ac:dyDescent="0.35">
      <c r="B16" s="15" t="s">
        <v>14</v>
      </c>
      <c r="D16" s="74" t="s">
        <v>25</v>
      </c>
      <c r="E16" s="75"/>
      <c r="G16" s="70" t="s">
        <v>46</v>
      </c>
      <c r="I16" s="69"/>
    </row>
    <row r="18" spans="2:4" ht="12" thickBot="1" x14ac:dyDescent="0.4"/>
    <row r="19" spans="2:4" ht="12" thickBot="1" x14ac:dyDescent="0.4">
      <c r="B19" s="65" t="s">
        <v>47</v>
      </c>
      <c r="C19" s="66"/>
      <c r="D19" s="67"/>
    </row>
    <row r="20" spans="2:4" ht="14.1" customHeight="1" x14ac:dyDescent="0.35">
      <c r="B20" s="57" t="s">
        <v>26</v>
      </c>
      <c r="C20" s="23"/>
      <c r="D20" s="63">
        <v>10</v>
      </c>
    </row>
    <row r="21" spans="2:4" ht="14.1" customHeight="1" x14ac:dyDescent="0.35">
      <c r="B21" s="32" t="s">
        <v>27</v>
      </c>
      <c r="C21" s="33"/>
      <c r="D21" s="38">
        <f>+VLOOKUP(D20,日本郵便料金表!$N$3:$O$17,2,0)</f>
        <v>7290.0000000000009</v>
      </c>
    </row>
    <row r="22" spans="2:4" ht="14.1" customHeight="1" x14ac:dyDescent="0.35">
      <c r="B22" s="32" t="s">
        <v>28</v>
      </c>
      <c r="C22" s="33"/>
      <c r="D22" s="64">
        <v>14</v>
      </c>
    </row>
    <row r="23" spans="2:4" ht="14.1" customHeight="1" x14ac:dyDescent="0.35">
      <c r="B23" s="59" t="s">
        <v>30</v>
      </c>
      <c r="C23" s="33"/>
      <c r="D23" s="60" t="b">
        <f>+D22&gt;=10</f>
        <v>1</v>
      </c>
    </row>
    <row r="24" spans="2:4" ht="14.1" customHeight="1" x14ac:dyDescent="0.35">
      <c r="B24" s="32" t="s">
        <v>29</v>
      </c>
      <c r="C24" s="33"/>
      <c r="D24" s="38">
        <f>+IF(D23=1,D21*D22*0.9,D21*D22)</f>
        <v>102060.00000000001</v>
      </c>
    </row>
    <row r="25" spans="2:4" ht="14.1" customHeight="1" x14ac:dyDescent="0.35">
      <c r="B25" s="32" t="s">
        <v>31</v>
      </c>
      <c r="C25" s="33"/>
      <c r="D25" s="38">
        <f>+INDEX($D$40:$D$92,MATCH(D32,$D$40:$D$92,0)+5,0)*D22+INDEX($D$40:$D$92,MATCH(D32,$D$40:$D$92,0)+7,0)</f>
        <v>5600</v>
      </c>
    </row>
    <row r="26" spans="2:4" ht="14.1" customHeight="1" x14ac:dyDescent="0.35">
      <c r="B26" s="32" t="s">
        <v>63</v>
      </c>
      <c r="C26" s="33"/>
      <c r="D26" s="64">
        <v>0</v>
      </c>
    </row>
    <row r="27" spans="2:4" ht="14.1" customHeight="1" thickBot="1" x14ac:dyDescent="0.4">
      <c r="B27" s="61" t="s">
        <v>67</v>
      </c>
      <c r="C27" s="58"/>
      <c r="D27" s="62">
        <f>+SUM(D24:D26)</f>
        <v>107660.00000000001</v>
      </c>
    </row>
    <row r="28" spans="2:4" ht="14.1" customHeight="1" thickTop="1" x14ac:dyDescent="0.35">
      <c r="B28" s="42" t="s">
        <v>54</v>
      </c>
      <c r="C28" s="43"/>
      <c r="D28" s="46">
        <f>75000*1.08</f>
        <v>81000</v>
      </c>
    </row>
    <row r="29" spans="2:4" ht="14.1" customHeight="1" thickBot="1" x14ac:dyDescent="0.4">
      <c r="B29" s="29" t="s">
        <v>55</v>
      </c>
      <c r="C29" s="30"/>
      <c r="D29" s="47">
        <f>107500*1.08</f>
        <v>116100.00000000001</v>
      </c>
    </row>
    <row r="30" spans="2:4" ht="14.1" customHeight="1" thickBot="1" x14ac:dyDescent="0.4">
      <c r="B30" s="1" t="s">
        <v>44</v>
      </c>
    </row>
    <row r="31" spans="2:4" ht="14.1" customHeight="1" thickBot="1" x14ac:dyDescent="0.4">
      <c r="B31" s="65" t="s">
        <v>48</v>
      </c>
      <c r="C31" s="66"/>
      <c r="D31" s="67"/>
    </row>
    <row r="32" spans="2:4" ht="14.1" customHeight="1" x14ac:dyDescent="0.35">
      <c r="B32" s="35" t="s">
        <v>53</v>
      </c>
      <c r="C32" s="36"/>
      <c r="D32" s="37" t="s">
        <v>58</v>
      </c>
    </row>
    <row r="33" spans="1:4" ht="14.1" customHeight="1" x14ac:dyDescent="0.35">
      <c r="B33" s="32" t="s">
        <v>49</v>
      </c>
      <c r="C33" s="33"/>
      <c r="D33" s="34">
        <f>+INDEX($D$40:$D$92,MATCH(D32,D40:D825,0)+4,0)</f>
        <v>5.2198500000000002E-2</v>
      </c>
    </row>
    <row r="34" spans="1:4" ht="14.1" customHeight="1" x14ac:dyDescent="0.35">
      <c r="B34" s="32" t="s">
        <v>28</v>
      </c>
      <c r="C34" s="33"/>
      <c r="D34" s="38">
        <f>+D22</f>
        <v>14</v>
      </c>
    </row>
    <row r="35" spans="1:4" ht="14.1" customHeight="1" thickBot="1" x14ac:dyDescent="0.4">
      <c r="B35" s="39" t="s">
        <v>50</v>
      </c>
      <c r="C35" s="40"/>
      <c r="D35" s="41">
        <f>+D33*D34</f>
        <v>0.73077900000000007</v>
      </c>
    </row>
    <row r="36" spans="1:4" ht="14.1" customHeight="1" thickTop="1" x14ac:dyDescent="0.35">
      <c r="B36" s="42" t="s">
        <v>54</v>
      </c>
      <c r="C36" s="43"/>
      <c r="D36" s="44">
        <f>+D44*5+D53*4</f>
        <v>0.70131599999999994</v>
      </c>
    </row>
    <row r="37" spans="1:4" ht="14.1" customHeight="1" thickBot="1" x14ac:dyDescent="0.4">
      <c r="B37" s="29" t="s">
        <v>55</v>
      </c>
      <c r="C37" s="30"/>
      <c r="D37" s="31">
        <f>+D44*7+D53*7</f>
        <v>1.051974</v>
      </c>
    </row>
    <row r="38" spans="1:4" ht="14.1" customHeight="1" x14ac:dyDescent="0.35"/>
    <row r="39" spans="1:4" ht="14.1" customHeight="1" x14ac:dyDescent="0.35">
      <c r="B39" s="11" t="s">
        <v>32</v>
      </c>
    </row>
    <row r="40" spans="1:4" ht="14.1" customHeight="1" x14ac:dyDescent="0.35">
      <c r="B40" s="24" t="s">
        <v>38</v>
      </c>
      <c r="C40" s="25"/>
      <c r="D40" s="26" t="s">
        <v>33</v>
      </c>
    </row>
    <row r="41" spans="1:4" ht="14.1" customHeight="1" x14ac:dyDescent="0.35">
      <c r="B41" s="3" t="s">
        <v>34</v>
      </c>
      <c r="D41" s="7">
        <v>66</v>
      </c>
    </row>
    <row r="42" spans="1:4" ht="14.1" customHeight="1" x14ac:dyDescent="0.35">
      <c r="B42" s="4" t="s">
        <v>35</v>
      </c>
      <c r="D42" s="8">
        <v>46</v>
      </c>
    </row>
    <row r="43" spans="1:4" ht="14.1" customHeight="1" x14ac:dyDescent="0.35">
      <c r="B43" s="4" t="s">
        <v>36</v>
      </c>
      <c r="D43" s="8">
        <v>33</v>
      </c>
    </row>
    <row r="44" spans="1:4" ht="14.1" customHeight="1" x14ac:dyDescent="0.35">
      <c r="B44" s="6" t="s">
        <v>37</v>
      </c>
      <c r="C44" s="22"/>
      <c r="D44" s="9">
        <f>+D41*D42*D43/1000000</f>
        <v>0.100188</v>
      </c>
    </row>
    <row r="45" spans="1:4" ht="14.1" customHeight="1" x14ac:dyDescent="0.35">
      <c r="B45" s="5" t="s">
        <v>61</v>
      </c>
      <c r="C45" s="22"/>
      <c r="D45" s="10"/>
    </row>
    <row r="46" spans="1:4" ht="14.1" customHeight="1" x14ac:dyDescent="0.35">
      <c r="A46" t="s">
        <v>44</v>
      </c>
      <c r="B46" s="5" t="s">
        <v>62</v>
      </c>
      <c r="C46" s="22"/>
      <c r="D46" s="45"/>
    </row>
    <row r="47" spans="1:4" ht="14.1" customHeight="1" x14ac:dyDescent="0.35">
      <c r="B47" s="5" t="s">
        <v>43</v>
      </c>
      <c r="C47" s="22"/>
      <c r="D47" s="10"/>
    </row>
    <row r="48" spans="1:4" ht="14.1" customHeight="1" x14ac:dyDescent="0.35"/>
    <row r="49" spans="1:4" ht="14.1" customHeight="1" x14ac:dyDescent="0.35">
      <c r="B49" s="24" t="s">
        <v>39</v>
      </c>
      <c r="C49" s="25"/>
      <c r="D49" s="26" t="s">
        <v>51</v>
      </c>
    </row>
    <row r="50" spans="1:4" ht="14.1" customHeight="1" x14ac:dyDescent="0.35">
      <c r="B50" s="3" t="s">
        <v>34</v>
      </c>
      <c r="D50" s="7">
        <v>46</v>
      </c>
    </row>
    <row r="51" spans="1:4" ht="14.1" customHeight="1" x14ac:dyDescent="0.35">
      <c r="B51" s="4" t="s">
        <v>35</v>
      </c>
      <c r="D51" s="8">
        <v>33</v>
      </c>
    </row>
    <row r="52" spans="1:4" ht="14.1" customHeight="1" x14ac:dyDescent="0.35">
      <c r="B52" s="4" t="s">
        <v>36</v>
      </c>
      <c r="D52" s="8">
        <v>33</v>
      </c>
    </row>
    <row r="53" spans="1:4" ht="14.1" customHeight="1" x14ac:dyDescent="0.35">
      <c r="B53" s="6" t="s">
        <v>37</v>
      </c>
      <c r="C53" s="22"/>
      <c r="D53" s="9">
        <f>+D50*D51*D52/1000000</f>
        <v>5.0094E-2</v>
      </c>
    </row>
    <row r="54" spans="1:4" ht="14.1" customHeight="1" x14ac:dyDescent="0.35">
      <c r="B54" s="5" t="s">
        <v>61</v>
      </c>
      <c r="C54" s="22"/>
      <c r="D54" s="10"/>
    </row>
    <row r="55" spans="1:4" ht="14.1" customHeight="1" x14ac:dyDescent="0.35">
      <c r="A55" t="s">
        <v>44</v>
      </c>
      <c r="B55" s="5" t="s">
        <v>62</v>
      </c>
      <c r="C55" s="22"/>
      <c r="D55" s="45"/>
    </row>
    <row r="56" spans="1:4" ht="14.1" customHeight="1" x14ac:dyDescent="0.35">
      <c r="B56" s="5" t="s">
        <v>43</v>
      </c>
      <c r="C56" s="22"/>
      <c r="D56" s="10"/>
    </row>
    <row r="57" spans="1:4" ht="14.1" customHeight="1" x14ac:dyDescent="0.35"/>
    <row r="58" spans="1:4" ht="14.1" customHeight="1" x14ac:dyDescent="0.35">
      <c r="B58" s="24" t="s">
        <v>40</v>
      </c>
      <c r="C58" s="25"/>
      <c r="D58" s="26" t="s">
        <v>57</v>
      </c>
    </row>
    <row r="59" spans="1:4" ht="14.1" customHeight="1" x14ac:dyDescent="0.35">
      <c r="B59" s="3" t="s">
        <v>34</v>
      </c>
      <c r="D59" s="7">
        <v>46</v>
      </c>
    </row>
    <row r="60" spans="1:4" ht="14.1" customHeight="1" x14ac:dyDescent="0.35">
      <c r="B60" s="4" t="s">
        <v>35</v>
      </c>
      <c r="D60" s="8">
        <v>32</v>
      </c>
    </row>
    <row r="61" spans="1:4" ht="14.1" customHeight="1" x14ac:dyDescent="0.35">
      <c r="B61" s="4" t="s">
        <v>36</v>
      </c>
      <c r="D61" s="8">
        <v>29</v>
      </c>
    </row>
    <row r="62" spans="1:4" ht="14.1" customHeight="1" x14ac:dyDescent="0.35">
      <c r="B62" s="6" t="s">
        <v>37</v>
      </c>
      <c r="C62" s="22"/>
      <c r="D62" s="9">
        <f>+D59*D60*D61/1000000</f>
        <v>4.2687999999999997E-2</v>
      </c>
    </row>
    <row r="63" spans="1:4" ht="14.1" customHeight="1" x14ac:dyDescent="0.35">
      <c r="B63" s="5" t="s">
        <v>61</v>
      </c>
      <c r="C63" s="22"/>
      <c r="D63" s="10">
        <v>227</v>
      </c>
    </row>
    <row r="64" spans="1:4" ht="14.1" customHeight="1" x14ac:dyDescent="0.35">
      <c r="A64" t="s">
        <v>44</v>
      </c>
      <c r="B64" s="5" t="s">
        <v>62</v>
      </c>
      <c r="C64" s="22"/>
      <c r="D64" s="45">
        <v>1</v>
      </c>
    </row>
    <row r="65" spans="1:4" ht="14.1" customHeight="1" x14ac:dyDescent="0.35">
      <c r="B65" s="5" t="s">
        <v>43</v>
      </c>
      <c r="C65" s="22"/>
      <c r="D65" s="10">
        <v>0</v>
      </c>
    </row>
    <row r="66" spans="1:4" ht="14.1" customHeight="1" x14ac:dyDescent="0.35"/>
    <row r="67" spans="1:4" ht="14.1" customHeight="1" x14ac:dyDescent="0.35">
      <c r="B67" s="24" t="s">
        <v>42</v>
      </c>
      <c r="C67" s="25"/>
      <c r="D67" s="26" t="s">
        <v>58</v>
      </c>
    </row>
    <row r="68" spans="1:4" ht="14.1" customHeight="1" x14ac:dyDescent="0.35">
      <c r="B68" s="3" t="s">
        <v>34</v>
      </c>
      <c r="D68" s="7">
        <v>44.5</v>
      </c>
    </row>
    <row r="69" spans="1:4" ht="14.1" customHeight="1" x14ac:dyDescent="0.35">
      <c r="B69" s="4" t="s">
        <v>35</v>
      </c>
      <c r="D69" s="8">
        <v>34.5</v>
      </c>
    </row>
    <row r="70" spans="1:4" ht="14.1" customHeight="1" x14ac:dyDescent="0.35">
      <c r="B70" s="4" t="s">
        <v>36</v>
      </c>
      <c r="D70" s="8">
        <v>34</v>
      </c>
    </row>
    <row r="71" spans="1:4" ht="14.1" customHeight="1" x14ac:dyDescent="0.35">
      <c r="B71" s="6" t="s">
        <v>37</v>
      </c>
      <c r="C71" s="22"/>
      <c r="D71" s="9">
        <f>+D68*D69*D70/1000000</f>
        <v>5.2198500000000002E-2</v>
      </c>
    </row>
    <row r="72" spans="1:4" ht="14.1" customHeight="1" x14ac:dyDescent="0.35">
      <c r="B72" s="5" t="s">
        <v>61</v>
      </c>
      <c r="C72" s="22"/>
      <c r="D72" s="10">
        <v>400</v>
      </c>
    </row>
    <row r="73" spans="1:4" ht="14.1" customHeight="1" x14ac:dyDescent="0.35">
      <c r="A73" t="s">
        <v>44</v>
      </c>
      <c r="B73" s="5" t="s">
        <v>62</v>
      </c>
      <c r="C73" s="22"/>
      <c r="D73" s="45">
        <v>1</v>
      </c>
    </row>
    <row r="74" spans="1:4" ht="14.1" customHeight="1" x14ac:dyDescent="0.35">
      <c r="B74" s="5" t="s">
        <v>43</v>
      </c>
      <c r="C74" s="22"/>
      <c r="D74" s="10">
        <v>0</v>
      </c>
    </row>
    <row r="75" spans="1:4" ht="14.1" customHeight="1" x14ac:dyDescent="0.35"/>
    <row r="76" spans="1:4" ht="14.1" customHeight="1" x14ac:dyDescent="0.35">
      <c r="B76" s="24" t="s">
        <v>41</v>
      </c>
      <c r="C76" s="25"/>
      <c r="D76" s="26" t="s">
        <v>59</v>
      </c>
    </row>
    <row r="77" spans="1:4" ht="14.1" customHeight="1" x14ac:dyDescent="0.35">
      <c r="B77" s="3" t="s">
        <v>34</v>
      </c>
      <c r="D77" s="7">
        <v>45.5</v>
      </c>
    </row>
    <row r="78" spans="1:4" ht="14.1" customHeight="1" x14ac:dyDescent="0.35">
      <c r="B78" s="4" t="s">
        <v>35</v>
      </c>
      <c r="D78" s="8">
        <v>31.5</v>
      </c>
    </row>
    <row r="79" spans="1:4" ht="14.1" customHeight="1" x14ac:dyDescent="0.35">
      <c r="B79" s="4" t="s">
        <v>36</v>
      </c>
      <c r="D79" s="8">
        <v>28</v>
      </c>
    </row>
    <row r="80" spans="1:4" ht="14.1" customHeight="1" x14ac:dyDescent="0.35">
      <c r="B80" s="6" t="s">
        <v>37</v>
      </c>
      <c r="C80" s="22"/>
      <c r="D80" s="9">
        <f>+D77*D78*D79/1000000</f>
        <v>4.0131E-2</v>
      </c>
    </row>
    <row r="81" spans="1:4" ht="14.1" customHeight="1" x14ac:dyDescent="0.35">
      <c r="B81" s="5" t="s">
        <v>61</v>
      </c>
      <c r="C81" s="22"/>
      <c r="D81" s="10">
        <v>644.79999999999995</v>
      </c>
    </row>
    <row r="82" spans="1:4" ht="14.1" customHeight="1" x14ac:dyDescent="0.35">
      <c r="A82" t="s">
        <v>44</v>
      </c>
      <c r="B82" s="5" t="s">
        <v>62</v>
      </c>
      <c r="C82" s="22"/>
      <c r="D82" s="45">
        <v>10</v>
      </c>
    </row>
    <row r="83" spans="1:4" ht="14.1" customHeight="1" x14ac:dyDescent="0.35">
      <c r="B83" s="5" t="s">
        <v>43</v>
      </c>
      <c r="C83" s="22"/>
      <c r="D83" s="10">
        <v>0</v>
      </c>
    </row>
    <row r="84" spans="1:4" ht="14.1" customHeight="1" x14ac:dyDescent="0.35"/>
    <row r="85" spans="1:4" ht="14.1" customHeight="1" x14ac:dyDescent="0.35">
      <c r="B85" s="24" t="s">
        <v>52</v>
      </c>
      <c r="C85" s="25"/>
      <c r="D85" s="26" t="s">
        <v>60</v>
      </c>
    </row>
    <row r="86" spans="1:4" ht="14.1" customHeight="1" x14ac:dyDescent="0.35">
      <c r="B86" s="3" t="s">
        <v>34</v>
      </c>
      <c r="D86" s="7">
        <v>60</v>
      </c>
    </row>
    <row r="87" spans="1:4" ht="14.1" customHeight="1" x14ac:dyDescent="0.35">
      <c r="B87" s="4" t="s">
        <v>35</v>
      </c>
      <c r="D87" s="8">
        <v>40</v>
      </c>
    </row>
    <row r="88" spans="1:4" ht="14.1" customHeight="1" x14ac:dyDescent="0.35">
      <c r="B88" s="4" t="s">
        <v>36</v>
      </c>
      <c r="D88" s="8">
        <v>25</v>
      </c>
    </row>
    <row r="89" spans="1:4" ht="14.1" customHeight="1" x14ac:dyDescent="0.35">
      <c r="B89" s="6" t="s">
        <v>37</v>
      </c>
      <c r="C89" s="22"/>
      <c r="D89" s="9">
        <f>+D86*D87*D88/1000000</f>
        <v>0.06</v>
      </c>
    </row>
    <row r="90" spans="1:4" ht="14.1" customHeight="1" x14ac:dyDescent="0.35">
      <c r="B90" s="5" t="s">
        <v>61</v>
      </c>
      <c r="C90" s="22"/>
      <c r="D90" s="10">
        <v>648</v>
      </c>
    </row>
    <row r="91" spans="1:4" ht="14.1" customHeight="1" x14ac:dyDescent="0.35">
      <c r="A91" t="s">
        <v>44</v>
      </c>
      <c r="B91" s="5" t="s">
        <v>62</v>
      </c>
      <c r="C91" s="22"/>
      <c r="D91" s="45">
        <v>10</v>
      </c>
    </row>
    <row r="92" spans="1:4" ht="14.1" customHeight="1" x14ac:dyDescent="0.35">
      <c r="B92" s="5" t="s">
        <v>43</v>
      </c>
      <c r="C92" s="22"/>
      <c r="D92" s="10">
        <v>1300</v>
      </c>
    </row>
    <row r="93" spans="1:4" ht="14.1" customHeight="1" x14ac:dyDescent="0.35"/>
    <row r="94" spans="1:4" ht="14.1" customHeight="1" x14ac:dyDescent="0.35"/>
    <row r="95" spans="1:4" ht="14.1" customHeight="1" x14ac:dyDescent="0.35"/>
    <row r="96" spans="1:4" ht="14.1" customHeight="1" x14ac:dyDescent="0.35"/>
    <row r="97" ht="14.1" customHeight="1" x14ac:dyDescent="0.35"/>
    <row r="98" ht="14.1" customHeight="1" x14ac:dyDescent="0.35"/>
    <row r="99" ht="14.1" customHeight="1" x14ac:dyDescent="0.35"/>
    <row r="100" ht="14.1" customHeight="1" x14ac:dyDescent="0.35"/>
    <row r="101" ht="14.1" customHeight="1" x14ac:dyDescent="0.35"/>
    <row r="102" ht="14.1" customHeight="1" x14ac:dyDescent="0.35"/>
    <row r="103" ht="14.1" customHeight="1" x14ac:dyDescent="0.35"/>
    <row r="104" ht="14.1" customHeight="1" x14ac:dyDescent="0.35"/>
    <row r="105" ht="14.1" customHeight="1" x14ac:dyDescent="0.35"/>
    <row r="106" ht="14.1" customHeight="1" x14ac:dyDescent="0.35"/>
    <row r="107" ht="14.1" customHeight="1" x14ac:dyDescent="0.35"/>
    <row r="108" ht="14.1" customHeight="1" x14ac:dyDescent="0.35"/>
    <row r="109" ht="14.1" customHeight="1" x14ac:dyDescent="0.35"/>
    <row r="110" ht="14.1" customHeight="1" x14ac:dyDescent="0.35"/>
    <row r="111" ht="14.1" customHeight="1" x14ac:dyDescent="0.35"/>
    <row r="112" ht="14.1" customHeight="1" x14ac:dyDescent="0.35"/>
    <row r="113" ht="14.1" customHeight="1" x14ac:dyDescent="0.35"/>
    <row r="114" ht="14.1" customHeight="1" x14ac:dyDescent="0.35"/>
    <row r="115" ht="14.1" customHeight="1" x14ac:dyDescent="0.35"/>
    <row r="116" ht="14.1" customHeight="1" x14ac:dyDescent="0.35"/>
    <row r="117" ht="14.1" customHeight="1" x14ac:dyDescent="0.35"/>
    <row r="118" ht="14.1" customHeight="1" x14ac:dyDescent="0.35"/>
    <row r="119" ht="14.1" customHeight="1" x14ac:dyDescent="0.35"/>
    <row r="120" ht="14.1" customHeight="1" x14ac:dyDescent="0.35"/>
    <row r="121" ht="14.1" customHeight="1" x14ac:dyDescent="0.35"/>
    <row r="122" ht="14.1" customHeight="1" x14ac:dyDescent="0.35"/>
    <row r="123" ht="14.1" customHeight="1" x14ac:dyDescent="0.35"/>
    <row r="124" ht="14.1" customHeight="1" x14ac:dyDescent="0.35"/>
    <row r="125" ht="14.1" customHeight="1" x14ac:dyDescent="0.35"/>
    <row r="126" ht="14.1" customHeight="1" x14ac:dyDescent="0.35"/>
    <row r="127" ht="14.1" customHeight="1" x14ac:dyDescent="0.35"/>
    <row r="128" ht="14.1" customHeight="1" x14ac:dyDescent="0.35"/>
    <row r="129" ht="14.1" customHeight="1" x14ac:dyDescent="0.35"/>
    <row r="130" ht="14.1" customHeight="1" x14ac:dyDescent="0.35"/>
    <row r="131" ht="14.1" customHeight="1" x14ac:dyDescent="0.35"/>
    <row r="132" ht="14.1" customHeight="1" x14ac:dyDescent="0.35"/>
    <row r="133" ht="14.1" customHeight="1" x14ac:dyDescent="0.35"/>
    <row r="134" ht="14.1" customHeight="1" x14ac:dyDescent="0.35"/>
    <row r="135" ht="14.1" customHeight="1" x14ac:dyDescent="0.35"/>
    <row r="136" ht="14.1" customHeight="1" x14ac:dyDescent="0.35"/>
    <row r="137" ht="14.1" customHeight="1" x14ac:dyDescent="0.35"/>
    <row r="138" ht="14.1" customHeight="1" x14ac:dyDescent="0.35"/>
    <row r="139" ht="14.1" customHeight="1" x14ac:dyDescent="0.35"/>
    <row r="140" ht="14.1" customHeight="1" x14ac:dyDescent="0.35"/>
    <row r="141" ht="14.1" customHeight="1" x14ac:dyDescent="0.35"/>
    <row r="142" ht="14.1" customHeight="1" x14ac:dyDescent="0.35"/>
    <row r="143" ht="14.1" customHeight="1" x14ac:dyDescent="0.35"/>
    <row r="144" ht="14.1" customHeight="1" x14ac:dyDescent="0.35"/>
    <row r="145" ht="14.1" customHeight="1" x14ac:dyDescent="0.35"/>
    <row r="146" ht="14.1" customHeight="1" x14ac:dyDescent="0.35"/>
    <row r="147" ht="14.1" customHeight="1" x14ac:dyDescent="0.35"/>
    <row r="148" ht="14.1" customHeight="1" x14ac:dyDescent="0.35"/>
    <row r="149" ht="14.1" customHeight="1" x14ac:dyDescent="0.35"/>
    <row r="150" ht="14.1" customHeight="1" x14ac:dyDescent="0.35"/>
    <row r="151" ht="14.1" customHeight="1" x14ac:dyDescent="0.35"/>
    <row r="152" ht="14.1" customHeight="1" x14ac:dyDescent="0.35"/>
    <row r="153" ht="14.1" customHeight="1" x14ac:dyDescent="0.35"/>
    <row r="154" ht="14.1" customHeight="1" x14ac:dyDescent="0.35"/>
    <row r="155" ht="14.1" customHeight="1" x14ac:dyDescent="0.35"/>
    <row r="156" ht="14.1" customHeight="1" x14ac:dyDescent="0.35"/>
    <row r="157" ht="14.1" customHeight="1" x14ac:dyDescent="0.35"/>
    <row r="158" ht="14.1" customHeight="1" x14ac:dyDescent="0.35"/>
    <row r="159" ht="14.1" customHeight="1" x14ac:dyDescent="0.35"/>
    <row r="160" ht="14.1" customHeight="1" x14ac:dyDescent="0.35"/>
    <row r="161" ht="14.1" customHeight="1" x14ac:dyDescent="0.35"/>
    <row r="162" ht="14.1" customHeight="1" x14ac:dyDescent="0.35"/>
    <row r="163" ht="14.1" customHeight="1" x14ac:dyDescent="0.35"/>
    <row r="164" ht="14.1" customHeight="1" x14ac:dyDescent="0.35"/>
    <row r="165" ht="14.1" customHeight="1" x14ac:dyDescent="0.35"/>
    <row r="166" ht="14.1" customHeight="1" x14ac:dyDescent="0.35"/>
    <row r="167" ht="14.1" customHeight="1" x14ac:dyDescent="0.35"/>
    <row r="168" ht="14.1" customHeight="1" x14ac:dyDescent="0.35"/>
    <row r="169" ht="14.1" customHeight="1" x14ac:dyDescent="0.35"/>
    <row r="170" ht="14.1" customHeight="1" x14ac:dyDescent="0.35"/>
    <row r="171" ht="14.1" customHeight="1" x14ac:dyDescent="0.35"/>
    <row r="172" ht="14.1" customHeight="1" x14ac:dyDescent="0.35"/>
    <row r="173" ht="14.1" customHeight="1" x14ac:dyDescent="0.35"/>
    <row r="174" ht="14.1" customHeight="1" x14ac:dyDescent="0.35"/>
    <row r="175" ht="14.1" customHeight="1" x14ac:dyDescent="0.35"/>
    <row r="176" ht="14.1" customHeight="1" x14ac:dyDescent="0.35"/>
    <row r="177" ht="14.1" customHeight="1" x14ac:dyDescent="0.35"/>
    <row r="178" ht="14.1" customHeight="1" x14ac:dyDescent="0.35"/>
    <row r="179" ht="14.1" customHeight="1" x14ac:dyDescent="0.35"/>
    <row r="180" ht="14.1" customHeight="1" x14ac:dyDescent="0.35"/>
    <row r="181" ht="14.1" customHeight="1" x14ac:dyDescent="0.35"/>
    <row r="182" ht="14.1" customHeight="1" x14ac:dyDescent="0.35"/>
    <row r="183" ht="14.1" customHeight="1" x14ac:dyDescent="0.35"/>
    <row r="184" ht="14.1" customHeight="1" x14ac:dyDescent="0.35"/>
    <row r="185" ht="14.1" customHeight="1" x14ac:dyDescent="0.35"/>
    <row r="186" ht="14.1" customHeight="1" x14ac:dyDescent="0.35"/>
    <row r="187" ht="14.1" customHeight="1" x14ac:dyDescent="0.35"/>
    <row r="188" ht="14.1" customHeight="1" x14ac:dyDescent="0.35"/>
    <row r="189" ht="14.1" customHeight="1" x14ac:dyDescent="0.35"/>
    <row r="190" ht="14.1" customHeight="1" x14ac:dyDescent="0.35"/>
    <row r="191" ht="14.1" customHeight="1" x14ac:dyDescent="0.35"/>
    <row r="192" ht="14.1" customHeight="1" x14ac:dyDescent="0.35"/>
    <row r="193" ht="14.1" customHeight="1" x14ac:dyDescent="0.35"/>
    <row r="194" ht="14.1" customHeight="1" x14ac:dyDescent="0.35"/>
    <row r="195" ht="14.1" customHeight="1" x14ac:dyDescent="0.35"/>
    <row r="196" ht="14.1" customHeight="1" x14ac:dyDescent="0.35"/>
    <row r="197" ht="14.1" customHeight="1" x14ac:dyDescent="0.35"/>
    <row r="198" ht="14.1" customHeight="1" x14ac:dyDescent="0.35"/>
    <row r="199" ht="14.1" customHeight="1" x14ac:dyDescent="0.35"/>
    <row r="200" ht="14.1" customHeight="1" x14ac:dyDescent="0.35"/>
    <row r="201" ht="14.1" customHeight="1" x14ac:dyDescent="0.35"/>
    <row r="202" ht="14.1" customHeight="1" x14ac:dyDescent="0.35"/>
    <row r="203" ht="14.1" customHeight="1" x14ac:dyDescent="0.35"/>
    <row r="204" ht="14.1" customHeight="1" x14ac:dyDescent="0.35"/>
    <row r="205" ht="14.1" customHeight="1" x14ac:dyDescent="0.35"/>
    <row r="206" ht="14.1" customHeight="1" x14ac:dyDescent="0.35"/>
    <row r="207" ht="14.1" customHeight="1" x14ac:dyDescent="0.35"/>
    <row r="208" ht="14.1" customHeight="1" x14ac:dyDescent="0.35"/>
    <row r="209" ht="14.1" customHeight="1" x14ac:dyDescent="0.35"/>
    <row r="210" ht="14.1" customHeight="1" x14ac:dyDescent="0.35"/>
    <row r="211" ht="14.1" customHeight="1" x14ac:dyDescent="0.35"/>
    <row r="212" ht="14.1" customHeight="1" x14ac:dyDescent="0.35"/>
    <row r="213" ht="14.1" customHeight="1" x14ac:dyDescent="0.35"/>
    <row r="214" ht="14.1" customHeight="1" x14ac:dyDescent="0.35"/>
    <row r="215" ht="14.1" customHeight="1" x14ac:dyDescent="0.35"/>
    <row r="216" ht="14.1" customHeight="1" x14ac:dyDescent="0.35"/>
    <row r="217" ht="14.1" customHeight="1" x14ac:dyDescent="0.35"/>
    <row r="218" ht="14.1" customHeight="1" x14ac:dyDescent="0.35"/>
    <row r="219" ht="14.1" customHeight="1" x14ac:dyDescent="0.35"/>
    <row r="220" ht="14.1" customHeight="1" x14ac:dyDescent="0.35"/>
    <row r="221" ht="14.1" customHeight="1" x14ac:dyDescent="0.35"/>
    <row r="222" ht="14.1" customHeight="1" x14ac:dyDescent="0.35"/>
    <row r="223" ht="14.1" customHeight="1" x14ac:dyDescent="0.35"/>
    <row r="224" ht="14.1" customHeight="1" x14ac:dyDescent="0.35"/>
    <row r="225" ht="14.1" customHeight="1" x14ac:dyDescent="0.35"/>
    <row r="226" ht="14.1" customHeight="1" x14ac:dyDescent="0.35"/>
    <row r="227" ht="14.1" customHeight="1" x14ac:dyDescent="0.35"/>
    <row r="228" ht="14.1" customHeight="1" x14ac:dyDescent="0.35"/>
    <row r="229" ht="14.1" customHeight="1" x14ac:dyDescent="0.35"/>
    <row r="230" ht="14.1" customHeight="1" x14ac:dyDescent="0.35"/>
    <row r="231" ht="14.1" customHeight="1" x14ac:dyDescent="0.35"/>
    <row r="232" ht="14.1" customHeight="1" x14ac:dyDescent="0.35"/>
    <row r="233" ht="14.1" customHeight="1" x14ac:dyDescent="0.35"/>
    <row r="234" ht="14.1" customHeight="1" x14ac:dyDescent="0.35"/>
    <row r="235" ht="14.1" customHeight="1" x14ac:dyDescent="0.35"/>
    <row r="236" ht="14.1" customHeight="1" x14ac:dyDescent="0.35"/>
    <row r="237" ht="14.1" customHeight="1" x14ac:dyDescent="0.35"/>
    <row r="238" ht="14.1" customHeight="1" x14ac:dyDescent="0.35"/>
    <row r="239" ht="14.1" customHeight="1" x14ac:dyDescent="0.35"/>
    <row r="240" ht="14.1" customHeight="1" x14ac:dyDescent="0.35"/>
    <row r="241" ht="14.1" customHeight="1" x14ac:dyDescent="0.35"/>
    <row r="242" ht="14.1" customHeight="1" x14ac:dyDescent="0.35"/>
    <row r="243" ht="14.1" customHeight="1" x14ac:dyDescent="0.35"/>
    <row r="244" ht="14.1" customHeight="1" x14ac:dyDescent="0.35"/>
    <row r="245" ht="14.1" customHeight="1" x14ac:dyDescent="0.35"/>
    <row r="246" ht="14.1" customHeight="1" x14ac:dyDescent="0.35"/>
    <row r="247" ht="14.1" customHeight="1" x14ac:dyDescent="0.35"/>
    <row r="248" ht="14.1" customHeight="1" x14ac:dyDescent="0.35"/>
    <row r="249" ht="14.1" customHeight="1" x14ac:dyDescent="0.35"/>
    <row r="250" ht="14.1" customHeight="1" x14ac:dyDescent="0.35"/>
    <row r="251" ht="14.1" customHeight="1" x14ac:dyDescent="0.35"/>
    <row r="252" ht="14.1" customHeight="1" x14ac:dyDescent="0.35"/>
    <row r="253" ht="14.1" customHeight="1" x14ac:dyDescent="0.35"/>
    <row r="254" ht="14.1" customHeight="1" x14ac:dyDescent="0.35"/>
    <row r="255" ht="14.1" customHeight="1" x14ac:dyDescent="0.35"/>
    <row r="256" ht="14.1" customHeight="1" x14ac:dyDescent="0.35"/>
    <row r="257" ht="14.1" customHeight="1" x14ac:dyDescent="0.35"/>
  </sheetData>
  <mergeCells count="5">
    <mergeCell ref="D6:E6"/>
    <mergeCell ref="D7:E7"/>
    <mergeCell ref="D12:E12"/>
    <mergeCell ref="D16:E16"/>
    <mergeCell ref="D13:E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N2:P17"/>
  <sheetViews>
    <sheetView showGridLines="0" workbookViewId="0"/>
  </sheetViews>
  <sheetFormatPr defaultRowHeight="11.65" x14ac:dyDescent="0.35"/>
  <cols>
    <col min="13" max="13" width="2.69140625" customWidth="1"/>
    <col min="14" max="14" width="6.69140625" customWidth="1"/>
    <col min="15" max="15" width="10.69140625" customWidth="1"/>
  </cols>
  <sheetData>
    <row r="2" spans="14:16" x14ac:dyDescent="0.35">
      <c r="N2" s="54" t="s">
        <v>64</v>
      </c>
      <c r="O2" s="55" t="s">
        <v>65</v>
      </c>
      <c r="P2" s="56" t="s">
        <v>66</v>
      </c>
    </row>
    <row r="3" spans="14:16" x14ac:dyDescent="0.35">
      <c r="N3" s="48">
        <v>1</v>
      </c>
      <c r="O3" s="49">
        <f>+P3*1.08</f>
        <v>1944.0000000000002</v>
      </c>
      <c r="P3" s="7">
        <v>1800</v>
      </c>
    </row>
    <row r="4" spans="14:16" x14ac:dyDescent="0.35">
      <c r="N4" s="50">
        <v>2</v>
      </c>
      <c r="O4" s="12">
        <f t="shared" ref="O4:O17" si="0">+P4*1.08</f>
        <v>2538</v>
      </c>
      <c r="P4" s="8">
        <v>2350</v>
      </c>
    </row>
    <row r="5" spans="14:16" x14ac:dyDescent="0.35">
      <c r="N5" s="50">
        <v>3</v>
      </c>
      <c r="O5" s="12">
        <f t="shared" si="0"/>
        <v>3132</v>
      </c>
      <c r="P5" s="8">
        <v>2900</v>
      </c>
    </row>
    <row r="6" spans="14:16" x14ac:dyDescent="0.35">
      <c r="N6" s="50">
        <v>4</v>
      </c>
      <c r="O6" s="12">
        <f t="shared" si="0"/>
        <v>3726.0000000000005</v>
      </c>
      <c r="P6" s="8">
        <v>3450</v>
      </c>
    </row>
    <row r="7" spans="14:16" x14ac:dyDescent="0.35">
      <c r="N7" s="50">
        <f t="shared" ref="N7:N17" si="1">+N6+1</f>
        <v>5</v>
      </c>
      <c r="O7" s="12">
        <f t="shared" si="0"/>
        <v>4320</v>
      </c>
      <c r="P7" s="8">
        <v>4000</v>
      </c>
    </row>
    <row r="8" spans="14:16" x14ac:dyDescent="0.35">
      <c r="N8" s="50">
        <f t="shared" si="1"/>
        <v>6</v>
      </c>
      <c r="O8" s="12">
        <f t="shared" si="0"/>
        <v>4914</v>
      </c>
      <c r="P8" s="8">
        <v>4550</v>
      </c>
    </row>
    <row r="9" spans="14:16" x14ac:dyDescent="0.35">
      <c r="N9" s="50">
        <f t="shared" si="1"/>
        <v>7</v>
      </c>
      <c r="O9" s="12">
        <f t="shared" si="0"/>
        <v>5508</v>
      </c>
      <c r="P9" s="8">
        <v>5100</v>
      </c>
    </row>
    <row r="10" spans="14:16" x14ac:dyDescent="0.35">
      <c r="N10" s="50">
        <f t="shared" si="1"/>
        <v>8</v>
      </c>
      <c r="O10" s="12">
        <f t="shared" si="0"/>
        <v>6102</v>
      </c>
      <c r="P10" s="8">
        <v>5650</v>
      </c>
    </row>
    <row r="11" spans="14:16" x14ac:dyDescent="0.35">
      <c r="N11" s="50">
        <f t="shared" si="1"/>
        <v>9</v>
      </c>
      <c r="O11" s="12">
        <f t="shared" si="0"/>
        <v>6696</v>
      </c>
      <c r="P11" s="8">
        <v>6200</v>
      </c>
    </row>
    <row r="12" spans="14:16" x14ac:dyDescent="0.35">
      <c r="N12" s="50">
        <f t="shared" si="1"/>
        <v>10</v>
      </c>
      <c r="O12" s="12">
        <f t="shared" si="0"/>
        <v>7290.0000000000009</v>
      </c>
      <c r="P12" s="8">
        <v>6750</v>
      </c>
    </row>
    <row r="13" spans="14:16" x14ac:dyDescent="0.35">
      <c r="N13" s="50">
        <f t="shared" si="1"/>
        <v>11</v>
      </c>
      <c r="O13" s="12">
        <f t="shared" si="0"/>
        <v>7668.0000000000009</v>
      </c>
      <c r="P13" s="8">
        <v>7100</v>
      </c>
    </row>
    <row r="14" spans="14:16" x14ac:dyDescent="0.35">
      <c r="N14" s="50">
        <f t="shared" si="1"/>
        <v>12</v>
      </c>
      <c r="O14" s="12">
        <f t="shared" si="0"/>
        <v>8046.0000000000009</v>
      </c>
      <c r="P14" s="8">
        <v>7450</v>
      </c>
    </row>
    <row r="15" spans="14:16" x14ac:dyDescent="0.35">
      <c r="N15" s="50">
        <f t="shared" si="1"/>
        <v>13</v>
      </c>
      <c r="O15" s="12">
        <f t="shared" si="0"/>
        <v>8424</v>
      </c>
      <c r="P15" s="8">
        <v>7800</v>
      </c>
    </row>
    <row r="16" spans="14:16" x14ac:dyDescent="0.35">
      <c r="N16" s="50">
        <f t="shared" si="1"/>
        <v>14</v>
      </c>
      <c r="O16" s="12">
        <f t="shared" si="0"/>
        <v>8802</v>
      </c>
      <c r="P16" s="8">
        <v>8150</v>
      </c>
    </row>
    <row r="17" spans="14:16" x14ac:dyDescent="0.35">
      <c r="N17" s="51">
        <f t="shared" si="1"/>
        <v>15</v>
      </c>
      <c r="O17" s="52">
        <f t="shared" si="0"/>
        <v>9180</v>
      </c>
      <c r="P17" s="53">
        <v>8500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国際発送比較</vt:lpstr>
      <vt:lpstr>日本郵便料金表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takacpamba</cp:lastModifiedBy>
  <dcterms:created xsi:type="dcterms:W3CDTF">2017-06-01T11:51:08Z</dcterms:created>
  <dcterms:modified xsi:type="dcterms:W3CDTF">2017-10-12T22:00:21Z</dcterms:modified>
</cp:coreProperties>
</file>